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32" windowWidth="15576" windowHeight="9780"/>
  </bookViews>
  <sheets>
    <sheet name="Приложение 1" sheetId="1" r:id="rId1"/>
    <sheet name="Приложение 2" sheetId="2" r:id="rId2"/>
  </sheets>
  <definedNames>
    <definedName name="_xlnm._FilterDatabase" localSheetId="0" hidden="1">'Приложение 1'!$A$7:$R$73</definedName>
    <definedName name="Z_1366A8CF_5A15_4CDE_8A0E_F774B253CE20_.wvu.Cols" localSheetId="0" hidden="1">'Приложение 1'!$G:$K</definedName>
    <definedName name="Z_1366A8CF_5A15_4CDE_8A0E_F774B253CE20_.wvu.FilterData" localSheetId="0" hidden="1">'Приложение 1'!$A$7:$R$73</definedName>
    <definedName name="Z_3B851F14_A8AC_440F_B3FD_535C4FEDD8B6_.wvu.Cols" localSheetId="0" hidden="1">'Приложение 1'!$G:$K</definedName>
    <definedName name="Z_3B851F14_A8AC_440F_B3FD_535C4FEDD8B6_.wvu.FilterData" localSheetId="0" hidden="1">'Приложение 1'!$A$7:$R$73</definedName>
    <definedName name="Z_3B851F14_A8AC_440F_B3FD_535C4FEDD8B6_.wvu.PrintArea" localSheetId="0" hidden="1">'Приложение 1'!$A$5:$S$13</definedName>
    <definedName name="Z_3B851F14_A8AC_440F_B3FD_535C4FEDD8B6_.wvu.PrintTitles" localSheetId="0" hidden="1">'Приложение 1'!$5:$7</definedName>
    <definedName name="Z_4E30475C_F6AE_4763_9DA2_5B60779F1576_.wvu.FilterData" localSheetId="0" hidden="1">'Приложение 1'!$A$7:$R$73</definedName>
    <definedName name="Z_BE736ABC_6C3C_42E0_8AB8_E50504BE9C47_.wvu.Cols" localSheetId="0" hidden="1">'Приложение 1'!$G:$K</definedName>
    <definedName name="Z_BE736ABC_6C3C_42E0_8AB8_E50504BE9C47_.wvu.FilterData" localSheetId="0" hidden="1">'Приложение 1'!$A$7:$R$73</definedName>
    <definedName name="Z_BE736ABC_6C3C_42E0_8AB8_E50504BE9C47_.wvu.Rows" localSheetId="0" hidden="1">'Приложение 1'!$8:$25</definedName>
    <definedName name="Z_CB06CD9E_55E4_4100_AD98_7D11876EFC49_.wvu.Cols" localSheetId="0" hidden="1">'Приложение 1'!$G:$K</definedName>
    <definedName name="Z_CB06CD9E_55E4_4100_AD98_7D11876EFC49_.wvu.FilterData" localSheetId="0" hidden="1">'Приложение 1'!$A$7:$R$73</definedName>
    <definedName name="Z_D9F834C0_FD26_4698_B06D_12AB28070B23_.wvu.Cols" localSheetId="0" hidden="1">'Приложение 1'!$G:$K</definedName>
    <definedName name="Z_D9F834C0_FD26_4698_B06D_12AB28070B23_.wvu.FilterData" localSheetId="0" hidden="1">'Приложение 1'!$A$7:$R$73</definedName>
    <definedName name="Z_D9F834C0_FD26_4698_B06D_12AB28070B23_.wvu.PrintArea" localSheetId="0" hidden="1">'Приложение 1'!$A$1:$R$73</definedName>
    <definedName name="Z_D9F834C0_FD26_4698_B06D_12AB28070B23_.wvu.PrintTitles" localSheetId="0" hidden="1">'Приложение 1'!$5:$7</definedName>
    <definedName name="Z_E8E99D8A_05EC_4B27_ACDB_CEC566ADFCA7_.wvu.FilterData" localSheetId="0" hidden="1">'Приложение 1'!$A$7:$R$73</definedName>
    <definedName name="Z_EFD7A294_1B81_4F42_BED1_932ADAD47378_.wvu.FilterData" localSheetId="0" hidden="1">'Приложение 1'!$A$7:$R$73</definedName>
    <definedName name="Z_FF00C2E4_CE02_4908_843F_9E9637F1D354_.wvu.Cols" localSheetId="0" hidden="1">'Приложение 1'!$G:$K</definedName>
    <definedName name="Z_FF00C2E4_CE02_4908_843F_9E9637F1D354_.wvu.FilterData" localSheetId="0" hidden="1">'Приложение 1'!$A$7:$R$73</definedName>
    <definedName name="_xlnm.Print_Titles" localSheetId="0">'Приложение 1'!$5:$7</definedName>
    <definedName name="_xlnm.Print_Area" localSheetId="0">'Приложение 1'!$A$1:$R$73</definedName>
  </definedNames>
  <calcPr calcId="145621"/>
  <customWorkbookViews>
    <customWorkbookView name="grigorian - Личное представление" guid="{D9F834C0-FD26-4698-B06D-12AB28070B23}" mergeInterval="0" personalView="1" maximized="1" xWindow="1" yWindow="1" windowWidth="1436" windowHeight="650" activeSheetId="1"/>
    <customWorkbookView name="dekhtyarenko - Личное представление" guid="{3B851F14-A8AC-440F-B3FD-535C4FEDD8B6}" mergeInterval="0" personalView="1" maximized="1" windowWidth="1276" windowHeight="805" activeSheetId="1"/>
    <customWorkbookView name="Марина Анатольевна Меркулова - Личное представление" guid="{1366A8CF-5A15-4CDE-8A0E-F774B253CE20}" mergeInterval="0" personalView="1" maximized="1" xWindow="1" yWindow="1" windowWidth="1436" windowHeight="679" activeSheetId="1"/>
    <customWorkbookView name="levkovich - Личное представление" guid="{FF00C2E4-CE02-4908-843F-9E9637F1D354}" mergeInterval="0" personalView="1" maximized="1" xWindow="1" yWindow="1" windowWidth="1916" windowHeight="850" activeSheetId="1"/>
    <customWorkbookView name="natolina - Личное представление" guid="{CB06CD9E-55E4-4100-AD98-7D11876EFC49}" mergeInterval="0" personalView="1" maximized="1" xWindow="1" yWindow="1" windowWidth="1436" windowHeight="659" activeSheetId="1"/>
    <customWorkbookView name="uveretennikova - Личное представление" guid="{BE736ABC-6C3C-42E0-8AB8-E50504BE9C47}" mergeInterval="0" personalView="1" maximized="1" xWindow="1" yWindow="1" windowWidth="1436" windowHeight="679" activeSheetId="1"/>
  </customWorkbookViews>
</workbook>
</file>

<file path=xl/calcChain.xml><?xml version="1.0" encoding="utf-8"?>
<calcChain xmlns="http://schemas.openxmlformats.org/spreadsheetml/2006/main">
  <c r="H17" i="2" l="1"/>
  <c r="H18" i="2"/>
  <c r="G19" i="2"/>
  <c r="H19" i="2"/>
  <c r="H16" i="2"/>
  <c r="G16" i="2"/>
  <c r="G11" i="2"/>
  <c r="H11" i="2"/>
  <c r="G12" i="2"/>
  <c r="H12" i="2"/>
  <c r="G13" i="2"/>
  <c r="H13" i="2"/>
  <c r="H10" i="2"/>
  <c r="G10" i="2"/>
  <c r="F18" i="1"/>
  <c r="F19" i="1"/>
  <c r="E19" i="1"/>
  <c r="E18" i="1"/>
  <c r="P26" i="1"/>
  <c r="P60" i="1"/>
  <c r="F26" i="1"/>
  <c r="E26" i="1"/>
  <c r="L27" i="1"/>
  <c r="L26" i="1" l="1"/>
  <c r="F68" i="1" l="1"/>
  <c r="P59" i="1" l="1"/>
  <c r="P32" i="1"/>
  <c r="E63" i="1" l="1"/>
  <c r="F49" i="1"/>
  <c r="F48" i="1"/>
  <c r="E49" i="1"/>
  <c r="E48" i="1"/>
  <c r="F37" i="1"/>
  <c r="E37" i="1"/>
  <c r="F36" i="1"/>
  <c r="E36" i="1"/>
  <c r="E45" i="1" l="1"/>
  <c r="F64" i="1"/>
  <c r="E64" i="1"/>
  <c r="F63" i="1"/>
  <c r="F62" i="1" s="1"/>
  <c r="P72" i="1"/>
  <c r="P71" i="1"/>
  <c r="P68" i="1"/>
  <c r="P66" i="1"/>
  <c r="P65" i="1"/>
  <c r="E68" i="1"/>
  <c r="L72" i="1"/>
  <c r="F71" i="1"/>
  <c r="E71" i="1"/>
  <c r="L69" i="1"/>
  <c r="L66" i="1"/>
  <c r="F65" i="1"/>
  <c r="E65" i="1"/>
  <c r="F59" i="1"/>
  <c r="E59" i="1"/>
  <c r="P56" i="1"/>
  <c r="P54" i="1"/>
  <c r="P53" i="1"/>
  <c r="F56" i="1"/>
  <c r="E56" i="1"/>
  <c r="F53" i="1"/>
  <c r="E53" i="1"/>
  <c r="P50" i="1"/>
  <c r="P52" i="1"/>
  <c r="L51" i="1"/>
  <c r="F50" i="1"/>
  <c r="E50" i="1"/>
  <c r="F47" i="1"/>
  <c r="F15" i="1"/>
  <c r="P41" i="1"/>
  <c r="F41" i="1"/>
  <c r="E41" i="1"/>
  <c r="P38" i="1"/>
  <c r="F38" i="1"/>
  <c r="E38" i="1"/>
  <c r="F35" i="1"/>
  <c r="F32" i="1"/>
  <c r="E32" i="1"/>
  <c r="F29" i="1"/>
  <c r="E29" i="1"/>
  <c r="E20" i="1"/>
  <c r="F45" i="1" l="1"/>
  <c r="F12" i="1" s="1"/>
  <c r="F9" i="1" s="1"/>
  <c r="L50" i="1"/>
  <c r="L68" i="1"/>
  <c r="L71" i="1"/>
  <c r="E46" i="1"/>
  <c r="E44" i="1" s="1"/>
  <c r="F46" i="1"/>
  <c r="L65" i="1"/>
  <c r="E62" i="1"/>
  <c r="E47" i="1"/>
  <c r="E35" i="1"/>
  <c r="F44" i="1" l="1"/>
  <c r="L21" i="1" l="1"/>
  <c r="P20" i="1" l="1"/>
  <c r="E16" i="1" l="1"/>
  <c r="E13" i="1" s="1"/>
  <c r="E10" i="1" s="1"/>
  <c r="E15" i="1"/>
  <c r="E12" i="1" s="1"/>
  <c r="E9" i="1" s="1"/>
  <c r="F20" i="1"/>
  <c r="F23" i="1"/>
  <c r="E23" i="1"/>
  <c r="E14" i="1" l="1"/>
  <c r="F16" i="1"/>
  <c r="L20" i="1"/>
  <c r="L18" i="1"/>
  <c r="E17" i="1"/>
  <c r="F17" i="1"/>
  <c r="F14" i="1" l="1"/>
  <c r="F13" i="1"/>
  <c r="F10" i="1" s="1"/>
  <c r="L17" i="1"/>
  <c r="E11" i="1"/>
  <c r="E8" i="1" l="1"/>
  <c r="F8" i="1"/>
  <c r="F11" i="1"/>
  <c r="L11" i="1" s="1"/>
  <c r="L12" i="1"/>
  <c r="L9" i="1" l="1"/>
  <c r="L8" i="1"/>
</calcChain>
</file>

<file path=xl/sharedStrings.xml><?xml version="1.0" encoding="utf-8"?>
<sst xmlns="http://schemas.openxmlformats.org/spreadsheetml/2006/main" count="294" uniqueCount="134">
  <si>
    <t xml:space="preserve"> № п/п</t>
  </si>
  <si>
    <t>Государственная программа, подпрограмма, основное мероприятие</t>
  </si>
  <si>
    <t>Объемы и источники финансирования (тыс. руб.)</t>
  </si>
  <si>
    <t xml:space="preserve"> Показатели результативности выполнения программных мероприятий </t>
  </si>
  <si>
    <t>Соисполнители, участники, исполнители</t>
  </si>
  <si>
    <t>Источник</t>
  </si>
  <si>
    <t>Запланировано на отчетный год</t>
  </si>
  <si>
    <t>Кассовое исполнение</t>
  </si>
  <si>
    <t>Предусмотрено к контрактированию в отчетном году</t>
  </si>
  <si>
    <t>Предусмотрено к контрактированию в отчетном периоде</t>
  </si>
  <si>
    <t>Заключено контрактов на отчетную дату</t>
  </si>
  <si>
    <t>Степень контрактирования, %</t>
  </si>
  <si>
    <t>Степень выполнения плана по контрактам, %</t>
  </si>
  <si>
    <t>Степень освоения средств, %</t>
  </si>
  <si>
    <t>Наименование, ед. измерения</t>
  </si>
  <si>
    <t>Плановое значение на конец отчетного года</t>
  </si>
  <si>
    <t>Фактическое значение на конец отчетного периода</t>
  </si>
  <si>
    <t xml:space="preserve">Степень достижения показателя к плану на год, % </t>
  </si>
  <si>
    <t>Всего</t>
  </si>
  <si>
    <t>ОБ</t>
  </si>
  <si>
    <t>ФБ</t>
  </si>
  <si>
    <t>1.</t>
  </si>
  <si>
    <t>Государственная программа 16. "Управление региональными финансами, создание условий для эффективного и ответственного управления муниципальными финансами"</t>
  </si>
  <si>
    <t>Подпрограмма 1. "Управление региональными финансами"</t>
  </si>
  <si>
    <t>Автоматизация процессов планирования, подготовки, получения, анализа, хранения, обработки, контроля и предоставления информации, касающейся подготовки и осуществления закупок, формирование отчетных форм в утвержденных форматах с использованием WEB-технологий, средств ЭЦП и шифрования</t>
  </si>
  <si>
    <t>1.4.</t>
  </si>
  <si>
    <t>1.4.1.1.</t>
  </si>
  <si>
    <t>1.4.1.</t>
  </si>
  <si>
    <t>Министерство финансов Мурманской области
Комитет государственного и финансового контроля Мурманской области
Комитет государственных закупок Мурманской области</t>
  </si>
  <si>
    <t>Комитет государственных закупок Мурманской области</t>
  </si>
  <si>
    <t>1.4.1.2.</t>
  </si>
  <si>
    <t>Комитет государственного финансового контроля Мурманской области</t>
  </si>
  <si>
    <t>Срок выполнения</t>
  </si>
  <si>
    <t>7=6/5</t>
  </si>
  <si>
    <t>11=10/9</t>
  </si>
  <si>
    <t>х</t>
  </si>
  <si>
    <t>Приложение 1</t>
  </si>
  <si>
    <t>2014 год</t>
  </si>
  <si>
    <t>Задача 1.4. Развитие системы государственного финансового контроля и надзора</t>
  </si>
  <si>
    <t>Комитет государственного и финансового контроля Мурманской области</t>
  </si>
  <si>
    <t xml:space="preserve">Количество проведенных плановых контрольных мероприятий, ед. </t>
  </si>
  <si>
    <t>Осуществление контроля за соблюдением  бюджетного законодательства Российской Федерации и иных нормативных правовых актов, регулирующих бюджетные правоотношения</t>
  </si>
  <si>
    <t>Доля контрольных мероприятий, проведенных с нарушением установленных сроков, %</t>
  </si>
  <si>
    <t>1.4.1.3.</t>
  </si>
  <si>
    <t>1.4.1.4.</t>
  </si>
  <si>
    <t>Осуществление контроля за соблюдением законодательства и иных нормативных правовых актов о контрактной системе в сфере закупок товаров, работ, услуг для обеспечения государственных и муниципальных нужд</t>
  </si>
  <si>
    <t>Проведение проверок деятельности исполнительных органов государственной власти Мурманской области, подведомственных им организаций по исполнению  нормативных правовых актов и прямых поручений Президента РФ, Правительства РФ, Губернатора и Правительства Мурманской области, а также эффективности управленческой деятельности</t>
  </si>
  <si>
    <t>Соотношение количества подготовленных предложений, направленных на повышение эффективности деятельности ИОГВ МО, сформированных по результатам проведенных контрольных мероприятий, и общего количества установленных нарушений и замечаний, %</t>
  </si>
  <si>
    <t>1.5.</t>
  </si>
  <si>
    <t>1.4.2.</t>
  </si>
  <si>
    <t>Основное мероприятие 1.4.2.  Ведение административного производства по делам об административных правонарушениях в бюджетной сфере и сфере закупок</t>
  </si>
  <si>
    <t>Ведение административного производства по фактам выявленных правонарушений в области бюджетного законодательства</t>
  </si>
  <si>
    <t>1.4.2.1.</t>
  </si>
  <si>
    <t>Доля рассмотренных дел об административных правонарушениях в общем числе возбужденных, %</t>
  </si>
  <si>
    <t>1.4.2.2.</t>
  </si>
  <si>
    <t xml:space="preserve">Ведение административного производства по фактам выявленных правонарушений в сфере закупок </t>
  </si>
  <si>
    <t xml:space="preserve">Основное мероприятие 1.5.1. Развитие системы государственных закупок Мурманской области </t>
  </si>
  <si>
    <t>1.5.1.</t>
  </si>
  <si>
    <t>1.5.1.1.</t>
  </si>
  <si>
    <t>Обеспечение нормативного регламентирования и осуществления процедур в сфере закупок товаров, работ, услуг для обеспечения государственных нужд Мурманской области и нужд областных бюджетных учреждений</t>
  </si>
  <si>
    <t>Количество разработанных  проектов нормативных правовых актов Мурманской области в сфере закупок для обеспечения государственных нужд области и нужд областных бюджетных учреждений</t>
  </si>
  <si>
    <t>≥4</t>
  </si>
  <si>
    <t>Ведение реестра проводимых закупок, да - 1/нет - 0</t>
  </si>
  <si>
    <t>Удельный вес конкурсов, аукционов, поступивших в Комитет, по которым проведена экспертиза обоснования начальной (максимальной) цены контракта, %</t>
  </si>
  <si>
    <t>1.5.1.2.</t>
  </si>
  <si>
    <t>Методическое руководство и координация деятельности заказчиков в рамках функционирования контрактной системы в сфере закупок</t>
  </si>
  <si>
    <t>Количество проведенных обучающих семинаров для заказчиков по вопросам осуществления закупок</t>
  </si>
  <si>
    <t>Количество разработанных типовых форм документов, методических рекомендаций, необходимых для функционирования контрактной системы в сфере закупок</t>
  </si>
  <si>
    <t>≥6</t>
  </si>
  <si>
    <t>1.5.1.3.</t>
  </si>
  <si>
    <t>Разработка прогноза объемов продукции, закупаемой для государственных нужд Мурманской области за счет средств областного бюджета и внебюджетных источников финансирования, нужд бюджетных учреждений Мурманской области, а также прогноза объемов продукции, закупаемой для муниципальных нужд за счет средств местных бюджетов и внебюджетных источников финансирования, нужд муниципальных бюджетных учреждений муниципальных образований Мурманской области</t>
  </si>
  <si>
    <t>Количество разработанных прогнозов объемов продукции, закупаемой для государственных и муниципальных нужд, ед.</t>
  </si>
  <si>
    <t>1.5.1.4.</t>
  </si>
  <si>
    <t>Формирование сводного плана закупок для обеспечения государственных нужд Мурманской области и нужд областных бюджетных учреждений</t>
  </si>
  <si>
    <t>Доля проведенных закупок, включенных в сводный план, %</t>
  </si>
  <si>
    <t>1.5.2.</t>
  </si>
  <si>
    <t>Основное мероприятие 1.5.2. Обеспечение единого информационного пространства для заказчиков в сфере закупок</t>
  </si>
  <si>
    <t>1.5.2.1.</t>
  </si>
  <si>
    <t>Доля электронного документооборота в процессе планирования, подготовки, получения, анализа, хранения, обработки, контроля и предоставления информации, касающихся подготовки и проведения закупок, %</t>
  </si>
  <si>
    <t>Доля бюджетных учреждений Мурманской области в единой системе осуществления закупок в электронной форме, от общего числа бюджетных учреждений Мурманской области, %</t>
  </si>
  <si>
    <t>1.5.2.2.</t>
  </si>
  <si>
    <t>1.5.2.3.</t>
  </si>
  <si>
    <t>Формирование информационно – технологической инфраструктуры Комитета государственных закупок Мурманской области</t>
  </si>
  <si>
    <t>Обеспечение Комитета государственных закупок Мурманской области лицензионным программным обеспечением, техническими средствами с целью достижения качественного исполнения возложенных на него функций,  да-1/нет-0</t>
  </si>
  <si>
    <t>Сопровождение и развитие информационной системы в сфере закупок для государственных нужд Мурманской области и нужд областных бюджетных учреждений</t>
  </si>
  <si>
    <t>Обеспечение доступа к открытой информации по осуществлению закупок, справочным материалам  и новостным данным по АИС,  да-1/нет-0</t>
  </si>
  <si>
    <t>Количество разработанных отчетных форм для предоставления информации средствами АИС</t>
  </si>
  <si>
    <t>≥3</t>
  </si>
  <si>
    <t>Задача 1.5. Повышение эффективности, результативности использования бюджетных средств при осуществлении закупок</t>
  </si>
  <si>
    <t>В связи с изменениями Федерального закона № 44-ФЗ, сроки вступления в силу части закона перенесены на 2015 год. В результате чего, разработка запланированных НПА перенесены на 2015 г.</t>
  </si>
  <si>
    <t>Приобретение лицензионного программного обеспечения запланировано на 4 квартал 2014 года</t>
  </si>
  <si>
    <t>Реализация мероприятия запланирована на 4 квартал 2014 года</t>
  </si>
  <si>
    <t>Основное мероприятие 1.4.1. Организация и осуществление контроля и надзора в бюджетно-финансовой сфере</t>
  </si>
  <si>
    <t>Осуществление контроля (надзора) в бюджетно-финансовой сфере, контроля за соблюдением законодательства о размещении заказов</t>
  </si>
  <si>
    <t>1.4.1.5.</t>
  </si>
  <si>
    <t>Дополнительное профессиональное образование государственных гражданских служащих, осуществляющие свою деятельность в сфере государственного и финансового контроля</t>
  </si>
  <si>
    <t>Количество сотрудников Комитета государственного и финансового контроля Мурманской области, прошедших обучение, человек</t>
  </si>
  <si>
    <t>Приложение 18 к Методическим указаниям</t>
  </si>
  <si>
    <t>Информация о достижении значений показателей государственной программы, подпрограмм, задач подпрограмм</t>
  </si>
  <si>
    <t>№ п/п</t>
  </si>
  <si>
    <t>Государственная программа, подпрограмма, показатель</t>
  </si>
  <si>
    <t>Ед. измерения</t>
  </si>
  <si>
    <t>Значение показателя</t>
  </si>
  <si>
    <t>В % к предыдущему году</t>
  </si>
  <si>
    <t>В % к плану</t>
  </si>
  <si>
    <t>Причины отклонения от плана</t>
  </si>
  <si>
    <t>Год, предшествующий отчетному</t>
  </si>
  <si>
    <t>Отчетный год</t>
  </si>
  <si>
    <t>Факт</t>
  </si>
  <si>
    <t>План</t>
  </si>
  <si>
    <t>%</t>
  </si>
  <si>
    <t>ед.</t>
  </si>
  <si>
    <t>Задача 4 "Развитие системы государственного финансового контроля и надзора"</t>
  </si>
  <si>
    <t>Соотношение объема проверенных средств областного бюджета и общей суммы расходов областного бюджета</t>
  </si>
  <si>
    <t>Отношение количества ИОГВ Мурманской области, в отношении которых проведены проверки исполнения законодательства в бюджетно-финансовой сфере, к общему количеству ИОГВ Мурманской области</t>
  </si>
  <si>
    <t>Доля взысканных денежных средств от общей суммы штрафов, наложенных на должностных лиц, привлеченных к административной ответственности</t>
  </si>
  <si>
    <t>Доля реализованных предписаний и предложений, направленных на соблюдение законодательства и повышение эффективности деятельности ИОГВ, ГОУ, ГОУП, ОМСУ, сформированных по результатам контрольных мероприятий</t>
  </si>
  <si>
    <t>Количество решений, актов и предписаний по результатам проверок, признанных судом недействующими</t>
  </si>
  <si>
    <t>шт.</t>
  </si>
  <si>
    <t>Задача 5 "Повышение эффективности, результативности использования бюджетных средств при осуществлении закупок"</t>
  </si>
  <si>
    <t>Комитет государственного и финансового контроля</t>
  </si>
  <si>
    <t>Среднее количество поставщиков, принявших участие в одном конкурсе, аукционе</t>
  </si>
  <si>
    <t>Доля совместных процедур (аукцион, конкурс) в общем объеме проведенных конкурентных способов определения поставщика (подрядчика, исполнителя) (аукционы, конкурсы)</t>
  </si>
  <si>
    <t>Доля конкурентных способов определения поставщика (подрядчика, исполнителя) в общем объеме закупок, предусмотренных планом-графиком</t>
  </si>
  <si>
    <t>Доля экономии бюджетных средств в общем объеме средств, размещенных путем проведения конкурентных процедур</t>
  </si>
  <si>
    <t>1.4.3.</t>
  </si>
  <si>
    <t>1.4.4.</t>
  </si>
  <si>
    <t>1.4.5.</t>
  </si>
  <si>
    <t>1.5.3.</t>
  </si>
  <si>
    <t>1.5.4.</t>
  </si>
  <si>
    <t>Причины низкой степени освоения средств, достижения показателей результативности (при степени освоения средств (гр.7) менее 95,0%, отклонение степени достижения показателей результативности (гр. 11) от степени освоения средств (гр.7) более 10п.п.</t>
  </si>
  <si>
    <t>Ответственные соисполнители</t>
  </si>
  <si>
    <t>Проведение внеплановых проверок ИОГВ</t>
  </si>
  <si>
    <t xml:space="preserve">Отчет о ходе реализации Государственной программы Управление региональными финансами, создание условий для эффективного и ответственного управления муниципальными финансами за 2014 год, соисполнителем которой является             Комитет государственного и финансового контроля Мурманской области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</si>
</sst>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р_._-;\-* #,##0.00_р_._-;_-* &quot;-&quot;??_р_._-;_-@_-"/>
    <numFmt numFmtId="164" formatCode="#,##0.0"/>
    <numFmt numFmtId="165" formatCode="0.0%"/>
    <numFmt numFmtId="166" formatCode="0.0"/>
  </numFmts>
  <fonts count="24" x14ac:knownFonts="1">
    <font>
      <sz val="10"/>
      <color rgb="FF000000"/>
      <name val="Times New Roman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i/>
      <sz val="9"/>
      <color rgb="FF000000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Arial Cyr"/>
      <charset val="204"/>
    </font>
    <font>
      <i/>
      <sz val="12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>
      <alignment vertical="top" wrapText="1"/>
    </xf>
    <xf numFmtId="0" fontId="2" fillId="0" borderId="0"/>
    <xf numFmtId="9" fontId="2" fillId="0" borderId="0" applyFont="0" applyFill="0" applyBorder="0" applyAlignment="0" applyProtection="0"/>
    <xf numFmtId="0" fontId="5" fillId="0" borderId="0">
      <alignment vertical="top" wrapText="1"/>
    </xf>
    <xf numFmtId="0" fontId="13" fillId="5" borderId="0"/>
    <xf numFmtId="43" fontId="1" fillId="0" borderId="0" applyFont="0" applyFill="0" applyBorder="0" applyAlignment="0" applyProtection="0"/>
    <xf numFmtId="0" fontId="20" fillId="0" borderId="0" applyNumberFormat="0" applyFill="0" applyBorder="0" applyAlignment="0" applyProtection="0"/>
  </cellStyleXfs>
  <cellXfs count="130">
    <xf numFmtId="0" fontId="0" fillId="0" borderId="0" xfId="0">
      <alignment vertical="top" wrapText="1"/>
    </xf>
    <xf numFmtId="0" fontId="3" fillId="0" borderId="0" xfId="1" applyFont="1" applyAlignment="1">
      <alignment horizontal="left"/>
    </xf>
    <xf numFmtId="0" fontId="3" fillId="0" borderId="0" xfId="1" applyFont="1" applyAlignment="1">
      <alignment horizontal="center"/>
    </xf>
    <xf numFmtId="0" fontId="3" fillId="0" borderId="0" xfId="1" applyFont="1"/>
    <xf numFmtId="0" fontId="4" fillId="0" borderId="0" xfId="1" applyNumberFormat="1" applyFont="1" applyAlignment="1">
      <alignment horizontal="center"/>
    </xf>
    <xf numFmtId="0" fontId="9" fillId="0" borderId="0" xfId="1" applyFont="1"/>
    <xf numFmtId="0" fontId="12" fillId="0" borderId="1" xfId="0" applyFont="1" applyFill="1" applyBorder="1" applyAlignment="1">
      <alignment vertical="top" wrapText="1"/>
    </xf>
    <xf numFmtId="0" fontId="3" fillId="0" borderId="0" xfId="1" applyFont="1" applyFill="1"/>
    <xf numFmtId="0" fontId="4" fillId="0" borderId="1" xfId="1" applyNumberFormat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165" fontId="8" fillId="2" borderId="1" xfId="2" applyNumberFormat="1" applyFont="1" applyFill="1" applyBorder="1" applyAlignment="1">
      <alignment horizontal="center" vertical="center" wrapText="1"/>
    </xf>
    <xf numFmtId="0" fontId="7" fillId="4" borderId="1" xfId="3" applyFont="1" applyFill="1" applyBorder="1" applyAlignment="1">
      <alignment horizontal="center" vertical="center" wrapText="1"/>
    </xf>
    <xf numFmtId="164" fontId="8" fillId="2" borderId="1" xfId="1" applyNumberFormat="1" applyFont="1" applyFill="1" applyBorder="1" applyAlignment="1">
      <alignment horizontal="center" vertical="center" wrapText="1"/>
    </xf>
    <xf numFmtId="164" fontId="10" fillId="3" borderId="1" xfId="1" applyNumberFormat="1" applyFont="1" applyFill="1" applyBorder="1" applyAlignment="1">
      <alignment horizontal="center" vertical="center" wrapText="1"/>
    </xf>
    <xf numFmtId="0" fontId="10" fillId="3" borderId="1" xfId="1" applyFont="1" applyFill="1" applyBorder="1" applyAlignment="1">
      <alignment horizontal="center" vertical="center" wrapText="1"/>
    </xf>
    <xf numFmtId="164" fontId="4" fillId="0" borderId="1" xfId="1" applyNumberFormat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14" fillId="0" borderId="0" xfId="1" applyFont="1" applyAlignment="1">
      <alignment horizontal="left" vertical="center"/>
    </xf>
    <xf numFmtId="0" fontId="7" fillId="4" borderId="1" xfId="3" applyFont="1" applyFill="1" applyBorder="1" applyAlignment="1">
      <alignment vertical="center" wrapText="1"/>
    </xf>
    <xf numFmtId="165" fontId="7" fillId="4" borderId="1" xfId="3" applyNumberFormat="1" applyFont="1" applyFill="1" applyBorder="1" applyAlignment="1">
      <alignment horizontal="center" vertical="center" wrapText="1"/>
    </xf>
    <xf numFmtId="165" fontId="10" fillId="3" borderId="1" xfId="1" applyNumberFormat="1" applyFont="1" applyFill="1" applyBorder="1" applyAlignment="1">
      <alignment horizontal="center" vertical="center" wrapText="1"/>
    </xf>
    <xf numFmtId="0" fontId="8" fillId="2" borderId="1" xfId="1" applyNumberFormat="1" applyFont="1" applyFill="1" applyBorder="1" applyAlignment="1">
      <alignment vertical="center" wrapText="1"/>
    </xf>
    <xf numFmtId="0" fontId="8" fillId="2" borderId="1" xfId="1" applyFont="1" applyFill="1" applyBorder="1" applyAlignment="1">
      <alignment vertical="center" wrapText="1"/>
    </xf>
    <xf numFmtId="164" fontId="7" fillId="4" borderId="1" xfId="3" applyNumberFormat="1" applyFont="1" applyFill="1" applyBorder="1" applyAlignment="1">
      <alignment horizontal="center" vertical="center" wrapText="1"/>
    </xf>
    <xf numFmtId="164" fontId="8" fillId="2" borderId="1" xfId="1" applyNumberFormat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164" fontId="4" fillId="0" borderId="1" xfId="1" applyNumberFormat="1" applyFont="1" applyFill="1" applyBorder="1" applyAlignment="1">
      <alignment horizontal="center" vertical="center" wrapText="1"/>
    </xf>
    <xf numFmtId="165" fontId="4" fillId="0" borderId="1" xfId="2" applyNumberFormat="1" applyFont="1" applyFill="1" applyBorder="1" applyAlignment="1">
      <alignment horizontal="center" vertical="center" wrapText="1"/>
    </xf>
    <xf numFmtId="164" fontId="10" fillId="3" borderId="1" xfId="1" applyNumberFormat="1" applyFont="1" applyFill="1" applyBorder="1" applyAlignment="1">
      <alignment horizontal="center" vertical="center" wrapText="1"/>
    </xf>
    <xf numFmtId="0" fontId="10" fillId="3" borderId="1" xfId="1" applyFont="1" applyFill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164" fontId="10" fillId="3" borderId="1" xfId="1" applyNumberFormat="1" applyFont="1" applyFill="1" applyBorder="1" applyAlignment="1">
      <alignment horizontal="center" vertical="center" wrapText="1"/>
    </xf>
    <xf numFmtId="164" fontId="8" fillId="2" borderId="1" xfId="1" applyNumberFormat="1" applyFont="1" applyFill="1" applyBorder="1" applyAlignment="1">
      <alignment horizontal="center" vertical="center" wrapText="1"/>
    </xf>
    <xf numFmtId="164" fontId="10" fillId="3" borderId="1" xfId="1" applyNumberFormat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164" fontId="4" fillId="0" borderId="1" xfId="1" applyNumberFormat="1" applyFont="1" applyFill="1" applyBorder="1" applyAlignment="1">
      <alignment horizontal="center" vertical="center" wrapText="1"/>
    </xf>
    <xf numFmtId="165" fontId="4" fillId="0" borderId="1" xfId="2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top" wrapText="1"/>
    </xf>
    <xf numFmtId="164" fontId="8" fillId="2" borderId="1" xfId="1" applyNumberFormat="1" applyFont="1" applyFill="1" applyBorder="1" applyAlignment="1">
      <alignment horizontal="center" vertical="center" wrapText="1"/>
    </xf>
    <xf numFmtId="0" fontId="3" fillId="7" borderId="0" xfId="1" applyFont="1" applyFill="1"/>
    <xf numFmtId="0" fontId="15" fillId="0" borderId="0" xfId="0" applyNumberFormat="1" applyFont="1" applyAlignment="1">
      <alignment horizontal="center"/>
    </xf>
    <xf numFmtId="0" fontId="15" fillId="0" borderId="0" xfId="0" applyFont="1" applyAlignment="1"/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left" vertical="center"/>
    </xf>
    <xf numFmtId="0" fontId="17" fillId="0" borderId="0" xfId="0" applyFont="1" applyAlignment="1"/>
    <xf numFmtId="0" fontId="18" fillId="0" borderId="0" xfId="0" applyNumberFormat="1" applyFont="1" applyAlignment="1"/>
    <xf numFmtId="0" fontId="17" fillId="0" borderId="0" xfId="0" applyNumberFormat="1" applyFont="1" applyAlignment="1">
      <alignment horizontal="center"/>
    </xf>
    <xf numFmtId="0" fontId="17" fillId="0" borderId="0" xfId="0" applyFont="1" applyAlignment="1">
      <alignment horizontal="center"/>
    </xf>
    <xf numFmtId="0" fontId="19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vertical="center" wrapText="1"/>
    </xf>
    <xf numFmtId="0" fontId="19" fillId="8" borderId="1" xfId="0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right" vertical="center" wrapText="1"/>
    </xf>
    <xf numFmtId="0" fontId="21" fillId="0" borderId="1" xfId="0" applyFont="1" applyBorder="1" applyAlignment="1">
      <alignment horizontal="center" vertical="center" wrapText="1"/>
    </xf>
    <xf numFmtId="10" fontId="21" fillId="0" borderId="1" xfId="0" applyNumberFormat="1" applyFont="1" applyBorder="1" applyAlignment="1">
      <alignment vertical="center" wrapText="1"/>
    </xf>
    <xf numFmtId="10" fontId="21" fillId="0" borderId="1" xfId="0" applyNumberFormat="1" applyFont="1" applyBorder="1" applyAlignment="1">
      <alignment horizontal="right" vertical="center" wrapText="1"/>
    </xf>
    <xf numFmtId="0" fontId="18" fillId="0" borderId="0" xfId="0" applyFont="1" applyAlignment="1"/>
    <xf numFmtId="0" fontId="4" fillId="0" borderId="1" xfId="1" applyFont="1" applyFill="1" applyBorder="1" applyAlignment="1">
      <alignment horizontal="center" vertical="center" wrapText="1"/>
    </xf>
    <xf numFmtId="0" fontId="4" fillId="0" borderId="2" xfId="1" applyNumberFormat="1" applyFont="1" applyBorder="1" applyAlignment="1">
      <alignment horizontal="center"/>
    </xf>
    <xf numFmtId="0" fontId="4" fillId="0" borderId="3" xfId="1" applyNumberFormat="1" applyFont="1" applyBorder="1" applyAlignment="1">
      <alignment horizontal="center"/>
    </xf>
    <xf numFmtId="0" fontId="4" fillId="0" borderId="4" xfId="1" applyNumberFormat="1" applyFont="1" applyBorder="1" applyAlignment="1">
      <alignment horizontal="center"/>
    </xf>
    <xf numFmtId="0" fontId="6" fillId="0" borderId="2" xfId="3" applyFont="1" applyFill="1" applyBorder="1" applyAlignment="1">
      <alignment horizontal="left" vertical="center" wrapText="1"/>
    </xf>
    <xf numFmtId="0" fontId="6" fillId="0" borderId="3" xfId="3" applyFont="1" applyFill="1" applyBorder="1" applyAlignment="1">
      <alignment horizontal="left" vertical="center" wrapText="1"/>
    </xf>
    <xf numFmtId="0" fontId="6" fillId="0" borderId="4" xfId="3" applyFont="1" applyFill="1" applyBorder="1" applyAlignment="1">
      <alignment horizontal="left" vertical="center" wrapText="1"/>
    </xf>
    <xf numFmtId="0" fontId="12" fillId="0" borderId="2" xfId="0" applyFont="1" applyFill="1" applyBorder="1" applyAlignment="1">
      <alignment horizontal="left" vertical="top" wrapText="1"/>
    </xf>
    <xf numFmtId="0" fontId="12" fillId="0" borderId="4" xfId="0" applyFont="1" applyFill="1" applyBorder="1" applyAlignment="1">
      <alignment horizontal="left" vertical="top" wrapText="1"/>
    </xf>
    <xf numFmtId="0" fontId="12" fillId="0" borderId="2" xfId="0" applyFont="1" applyFill="1" applyBorder="1" applyAlignment="1">
      <alignment horizontal="center" vertical="top" wrapText="1"/>
    </xf>
    <xf numFmtId="0" fontId="12" fillId="0" borderId="4" xfId="0" applyFont="1" applyFill="1" applyBorder="1" applyAlignment="1">
      <alignment horizontal="center" vertical="top" wrapText="1"/>
    </xf>
    <xf numFmtId="0" fontId="12" fillId="0" borderId="3" xfId="0" applyFont="1" applyFill="1" applyBorder="1" applyAlignment="1">
      <alignment horizontal="left" vertical="top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166" fontId="12" fillId="0" borderId="2" xfId="0" applyNumberFormat="1" applyFont="1" applyFill="1" applyBorder="1" applyAlignment="1">
      <alignment horizontal="center" vertical="top" wrapText="1"/>
    </xf>
    <xf numFmtId="166" fontId="12" fillId="0" borderId="4" xfId="0" applyNumberFormat="1" applyFont="1" applyFill="1" applyBorder="1" applyAlignment="1">
      <alignment horizontal="center" vertical="top" wrapText="1"/>
    </xf>
    <xf numFmtId="164" fontId="4" fillId="0" borderId="2" xfId="1" applyNumberFormat="1" applyFont="1" applyFill="1" applyBorder="1" applyAlignment="1">
      <alignment horizontal="center" vertical="center" wrapText="1"/>
    </xf>
    <xf numFmtId="164" fontId="4" fillId="0" borderId="3" xfId="1" applyNumberFormat="1" applyFont="1" applyFill="1" applyBorder="1" applyAlignment="1">
      <alignment horizontal="center" vertical="center" wrapText="1"/>
    </xf>
    <xf numFmtId="164" fontId="4" fillId="0" borderId="4" xfId="1" applyNumberFormat="1" applyFont="1" applyFill="1" applyBorder="1" applyAlignment="1">
      <alignment horizontal="center" vertical="center" wrapText="1"/>
    </xf>
    <xf numFmtId="0" fontId="6" fillId="0" borderId="1" xfId="3" applyFont="1" applyFill="1" applyBorder="1" applyAlignment="1">
      <alignment horizontal="center" vertical="center" wrapText="1"/>
    </xf>
    <xf numFmtId="164" fontId="10" fillId="3" borderId="1" xfId="1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top" wrapText="1"/>
    </xf>
    <xf numFmtId="164" fontId="4" fillId="0" borderId="1" xfId="1" applyNumberFormat="1" applyFont="1" applyFill="1" applyBorder="1" applyAlignment="1">
      <alignment horizontal="center" vertical="center" wrapText="1"/>
    </xf>
    <xf numFmtId="0" fontId="10" fillId="3" borderId="2" xfId="1" applyNumberFormat="1" applyFont="1" applyFill="1" applyBorder="1" applyAlignment="1">
      <alignment horizontal="center"/>
    </xf>
    <xf numFmtId="0" fontId="10" fillId="3" borderId="3" xfId="1" applyNumberFormat="1" applyFont="1" applyFill="1" applyBorder="1" applyAlignment="1">
      <alignment horizontal="center"/>
    </xf>
    <xf numFmtId="0" fontId="10" fillId="3" borderId="4" xfId="1" applyNumberFormat="1" applyFont="1" applyFill="1" applyBorder="1" applyAlignment="1">
      <alignment horizontal="center"/>
    </xf>
    <xf numFmtId="0" fontId="11" fillId="3" borderId="2" xfId="3" applyFont="1" applyFill="1" applyBorder="1" applyAlignment="1">
      <alignment horizontal="left" vertical="center" wrapText="1"/>
    </xf>
    <xf numFmtId="0" fontId="11" fillId="3" borderId="3" xfId="3" applyFont="1" applyFill="1" applyBorder="1" applyAlignment="1">
      <alignment horizontal="left" vertical="center" wrapText="1"/>
    </xf>
    <xf numFmtId="0" fontId="11" fillId="3" borderId="4" xfId="3" applyFont="1" applyFill="1" applyBorder="1" applyAlignment="1">
      <alignment horizontal="left" vertical="center" wrapText="1"/>
    </xf>
    <xf numFmtId="165" fontId="10" fillId="3" borderId="1" xfId="2" applyNumberFormat="1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top" wrapText="1"/>
    </xf>
    <xf numFmtId="0" fontId="11" fillId="3" borderId="2" xfId="3" applyFont="1" applyFill="1" applyBorder="1" applyAlignment="1">
      <alignment horizontal="center" vertical="center" wrapText="1"/>
    </xf>
    <xf numFmtId="0" fontId="11" fillId="3" borderId="3" xfId="3" applyFont="1" applyFill="1" applyBorder="1" applyAlignment="1">
      <alignment horizontal="center" vertical="center" wrapText="1"/>
    </xf>
    <xf numFmtId="0" fontId="11" fillId="3" borderId="4" xfId="3" applyFont="1" applyFill="1" applyBorder="1" applyAlignment="1">
      <alignment horizontal="center" vertical="center" wrapText="1"/>
    </xf>
    <xf numFmtId="0" fontId="4" fillId="0" borderId="1" xfId="1" applyNumberFormat="1" applyFont="1" applyBorder="1" applyAlignment="1">
      <alignment horizontal="center"/>
    </xf>
    <xf numFmtId="0" fontId="10" fillId="3" borderId="1" xfId="1" applyNumberFormat="1" applyFont="1" applyFill="1" applyBorder="1" applyAlignment="1">
      <alignment horizontal="center"/>
    </xf>
    <xf numFmtId="0" fontId="11" fillId="3" borderId="1" xfId="3" applyFont="1" applyFill="1" applyBorder="1" applyAlignment="1">
      <alignment horizontal="left" vertical="center" wrapText="1"/>
    </xf>
    <xf numFmtId="0" fontId="11" fillId="3" borderId="1" xfId="3" applyFont="1" applyFill="1" applyBorder="1" applyAlignment="1">
      <alignment horizontal="center" vertical="center" wrapText="1"/>
    </xf>
    <xf numFmtId="0" fontId="6" fillId="0" borderId="1" xfId="3" applyFont="1" applyFill="1" applyBorder="1" applyAlignment="1">
      <alignment horizontal="left" vertical="center" wrapText="1"/>
    </xf>
    <xf numFmtId="0" fontId="4" fillId="0" borderId="1" xfId="1" applyNumberFormat="1" applyFont="1" applyBorder="1" applyAlignment="1">
      <alignment horizontal="center" vertical="center" wrapText="1"/>
    </xf>
    <xf numFmtId="0" fontId="4" fillId="0" borderId="1" xfId="1" applyNumberFormat="1" applyFont="1" applyFill="1" applyBorder="1" applyAlignment="1">
      <alignment horizontal="left" vertical="center" wrapText="1"/>
    </xf>
    <xf numFmtId="0" fontId="4" fillId="0" borderId="1" xfId="1" applyNumberFormat="1" applyFont="1" applyBorder="1" applyAlignment="1">
      <alignment horizontal="left" vertical="center" wrapText="1"/>
    </xf>
    <xf numFmtId="165" fontId="4" fillId="0" borderId="1" xfId="2" applyNumberFormat="1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top" wrapText="1"/>
    </xf>
    <xf numFmtId="164" fontId="4" fillId="6" borderId="2" xfId="1" applyNumberFormat="1" applyFont="1" applyFill="1" applyBorder="1" applyAlignment="1">
      <alignment horizontal="center" vertical="center" wrapText="1"/>
    </xf>
    <xf numFmtId="164" fontId="4" fillId="6" borderId="3" xfId="1" applyNumberFormat="1" applyFont="1" applyFill="1" applyBorder="1" applyAlignment="1">
      <alignment horizontal="center" vertical="center" wrapText="1"/>
    </xf>
    <xf numFmtId="164" fontId="4" fillId="6" borderId="4" xfId="1" applyNumberFormat="1" applyFont="1" applyFill="1" applyBorder="1" applyAlignment="1">
      <alignment horizontal="center" vertical="center" wrapText="1"/>
    </xf>
    <xf numFmtId="0" fontId="4" fillId="3" borderId="1" xfId="1" applyFont="1" applyFill="1" applyBorder="1" applyAlignment="1">
      <alignment horizontal="center" vertical="center" wrapText="1"/>
    </xf>
    <xf numFmtId="0" fontId="7" fillId="4" borderId="1" xfId="3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top" wrapText="1"/>
    </xf>
    <xf numFmtId="0" fontId="9" fillId="2" borderId="1" xfId="1" applyFont="1" applyFill="1" applyBorder="1" applyAlignment="1">
      <alignment horizontal="center"/>
    </xf>
    <xf numFmtId="164" fontId="8" fillId="2" borderId="1" xfId="1" applyNumberFormat="1" applyFont="1" applyFill="1" applyBorder="1" applyAlignment="1">
      <alignment horizontal="center" vertical="center" wrapText="1"/>
    </xf>
    <xf numFmtId="165" fontId="8" fillId="2" borderId="1" xfId="2" applyNumberFormat="1" applyFont="1" applyFill="1" applyBorder="1" applyAlignment="1">
      <alignment horizontal="center" vertical="center" wrapText="1"/>
    </xf>
    <xf numFmtId="164" fontId="12" fillId="0" borderId="1" xfId="0" applyNumberFormat="1" applyFont="1" applyFill="1" applyBorder="1" applyAlignment="1">
      <alignment horizontal="center" vertical="top" wrapText="1"/>
    </xf>
    <xf numFmtId="166" fontId="4" fillId="0" borderId="2" xfId="1" applyNumberFormat="1" applyFont="1" applyFill="1" applyBorder="1" applyAlignment="1">
      <alignment horizontal="center" vertical="center"/>
    </xf>
    <xf numFmtId="166" fontId="4" fillId="0" borderId="3" xfId="1" applyNumberFormat="1" applyFont="1" applyFill="1" applyBorder="1" applyAlignment="1">
      <alignment horizontal="center" vertical="center"/>
    </xf>
    <xf numFmtId="166" fontId="4" fillId="0" borderId="4" xfId="1" applyNumberFormat="1" applyFont="1" applyFill="1" applyBorder="1" applyAlignment="1">
      <alignment horizontal="center" vertical="center"/>
    </xf>
    <xf numFmtId="166" fontId="12" fillId="0" borderId="2" xfId="1" applyNumberFormat="1" applyFont="1" applyFill="1" applyBorder="1" applyAlignment="1">
      <alignment horizontal="center" vertical="center"/>
    </xf>
    <xf numFmtId="166" fontId="12" fillId="0" borderId="3" xfId="1" applyNumberFormat="1" applyFont="1" applyFill="1" applyBorder="1" applyAlignment="1">
      <alignment horizontal="center" vertical="center"/>
    </xf>
    <xf numFmtId="166" fontId="12" fillId="0" borderId="4" xfId="1" applyNumberFormat="1" applyFont="1" applyFill="1" applyBorder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22" fillId="8" borderId="6" xfId="0" applyFont="1" applyFill="1" applyBorder="1" applyAlignment="1">
      <alignment horizontal="left" vertical="center" wrapText="1"/>
    </xf>
    <xf numFmtId="0" fontId="22" fillId="8" borderId="0" xfId="0" applyFont="1" applyFill="1" applyBorder="1" applyAlignment="1">
      <alignment horizontal="left" vertical="center" wrapText="1"/>
    </xf>
    <xf numFmtId="0" fontId="23" fillId="9" borderId="8" xfId="0" applyFont="1" applyFill="1" applyBorder="1" applyAlignment="1">
      <alignment horizontal="left" vertical="center" wrapText="1"/>
    </xf>
    <xf numFmtId="0" fontId="23" fillId="9" borderId="9" xfId="0" applyFont="1" applyFill="1" applyBorder="1" applyAlignment="1">
      <alignment horizontal="left" vertical="center" wrapText="1"/>
    </xf>
    <xf numFmtId="0" fontId="22" fillId="0" borderId="1" xfId="6" applyFont="1" applyBorder="1" applyAlignment="1">
      <alignment horizontal="center" vertical="center" wrapText="1"/>
    </xf>
    <xf numFmtId="0" fontId="23" fillId="9" borderId="5" xfId="0" applyFont="1" applyFill="1" applyBorder="1" applyAlignment="1">
      <alignment horizontal="left" vertical="center" wrapText="1"/>
    </xf>
    <xf numFmtId="0" fontId="23" fillId="9" borderId="7" xfId="0" applyFont="1" applyFill="1" applyBorder="1" applyAlignment="1">
      <alignment horizontal="left" vertical="center" wrapText="1"/>
    </xf>
    <xf numFmtId="0" fontId="16" fillId="0" borderId="0" xfId="0" applyNumberFormat="1" applyFont="1" applyAlignment="1">
      <alignment horizontal="center"/>
    </xf>
    <xf numFmtId="0" fontId="22" fillId="0" borderId="1" xfId="0" applyFont="1" applyBorder="1" applyAlignment="1">
      <alignment horizontal="center" vertical="center" wrapText="1"/>
    </xf>
    <xf numFmtId="0" fontId="3" fillId="0" borderId="0" xfId="1" applyNumberFormat="1" applyFont="1" applyAlignment="1">
      <alignment horizontal="center" wrapText="1"/>
    </xf>
  </cellXfs>
  <cellStyles count="7">
    <cellStyle name="Гиперссылка" xfId="6" builtinId="8"/>
    <cellStyle name="Обычный" xfId="0" builtinId="0"/>
    <cellStyle name="Обычный 2" xfId="1"/>
    <cellStyle name="Обычный 3" xfId="3"/>
    <cellStyle name="Обычный 4" xfId="4"/>
    <cellStyle name="Процентный 2" xfId="2"/>
    <cellStyle name="Финансовый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73"/>
  <sheetViews>
    <sheetView tabSelected="1" zoomScale="70" zoomScaleNormal="70" zoomScaleSheetLayoutView="85" workbookViewId="0">
      <selection activeCell="D5" sqref="D5:L5"/>
    </sheetView>
  </sheetViews>
  <sheetFormatPr defaultColWidth="9.33203125" defaultRowHeight="13.8" x14ac:dyDescent="0.25"/>
  <cols>
    <col min="1" max="1" width="7.109375" style="4" customWidth="1"/>
    <col min="2" max="2" width="30.77734375" style="1" customWidth="1"/>
    <col min="3" max="3" width="11.44140625" style="1" customWidth="1"/>
    <col min="4" max="4" width="9.6640625" style="2" customWidth="1"/>
    <col min="5" max="5" width="13" style="3" customWidth="1"/>
    <col min="6" max="6" width="10.6640625" style="3" customWidth="1"/>
    <col min="7" max="8" width="16.44140625" style="3" hidden="1" customWidth="1"/>
    <col min="9" max="9" width="15.109375" style="3" hidden="1" customWidth="1"/>
    <col min="10" max="10" width="10.44140625" style="3" hidden="1" customWidth="1"/>
    <col min="11" max="11" width="14.33203125" style="3" hidden="1" customWidth="1"/>
    <col min="12" max="12" width="11" style="2" bestFit="1" customWidth="1"/>
    <col min="13" max="13" width="39" style="3" customWidth="1"/>
    <col min="14" max="14" width="15" style="3" customWidth="1"/>
    <col min="15" max="16" width="15.33203125" style="3" customWidth="1"/>
    <col min="17" max="17" width="21.109375" style="3" customWidth="1"/>
    <col min="18" max="18" width="26.6640625" style="3" customWidth="1"/>
    <col min="19" max="19" width="13.44140625" style="3" customWidth="1"/>
    <col min="20" max="16384" width="9.33203125" style="3"/>
  </cols>
  <sheetData>
    <row r="1" spans="1:18" ht="15.6" x14ac:dyDescent="0.25">
      <c r="R1" s="17" t="s">
        <v>36</v>
      </c>
    </row>
    <row r="2" spans="1:18" x14ac:dyDescent="0.25">
      <c r="A2" s="129" t="s">
        <v>133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</row>
    <row r="3" spans="1:18" x14ac:dyDescent="0.25">
      <c r="A3" s="129"/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</row>
    <row r="5" spans="1:18" ht="15" customHeight="1" x14ac:dyDescent="0.25">
      <c r="A5" s="97" t="s">
        <v>0</v>
      </c>
      <c r="B5" s="119" t="s">
        <v>1</v>
      </c>
      <c r="C5" s="119" t="s">
        <v>32</v>
      </c>
      <c r="D5" s="119" t="s">
        <v>2</v>
      </c>
      <c r="E5" s="119"/>
      <c r="F5" s="119"/>
      <c r="G5" s="119"/>
      <c r="H5" s="119"/>
      <c r="I5" s="119"/>
      <c r="J5" s="119"/>
      <c r="K5" s="119"/>
      <c r="L5" s="119"/>
      <c r="M5" s="119" t="s">
        <v>3</v>
      </c>
      <c r="N5" s="119"/>
      <c r="O5" s="119"/>
      <c r="P5" s="119"/>
      <c r="Q5" s="119" t="s">
        <v>4</v>
      </c>
      <c r="R5" s="119" t="s">
        <v>130</v>
      </c>
    </row>
    <row r="6" spans="1:18" ht="99.75" customHeight="1" x14ac:dyDescent="0.25">
      <c r="A6" s="97"/>
      <c r="B6" s="119"/>
      <c r="C6" s="119"/>
      <c r="D6" s="9" t="s">
        <v>5</v>
      </c>
      <c r="E6" s="9" t="s">
        <v>6</v>
      </c>
      <c r="F6" s="9" t="s">
        <v>7</v>
      </c>
      <c r="G6" s="9" t="s">
        <v>8</v>
      </c>
      <c r="H6" s="9" t="s">
        <v>9</v>
      </c>
      <c r="I6" s="9" t="s">
        <v>10</v>
      </c>
      <c r="J6" s="9" t="s">
        <v>11</v>
      </c>
      <c r="K6" s="9" t="s">
        <v>12</v>
      </c>
      <c r="L6" s="9" t="s">
        <v>13</v>
      </c>
      <c r="M6" s="9" t="s">
        <v>14</v>
      </c>
      <c r="N6" s="16" t="s">
        <v>15</v>
      </c>
      <c r="O6" s="9" t="s">
        <v>16</v>
      </c>
      <c r="P6" s="9" t="s">
        <v>17</v>
      </c>
      <c r="Q6" s="119"/>
      <c r="R6" s="119"/>
    </row>
    <row r="7" spans="1:18" ht="14.25" customHeight="1" x14ac:dyDescent="0.25">
      <c r="A7" s="8">
        <v>1</v>
      </c>
      <c r="B7" s="9">
        <v>2</v>
      </c>
      <c r="C7" s="9">
        <v>3</v>
      </c>
      <c r="D7" s="9">
        <v>4</v>
      </c>
      <c r="E7" s="9">
        <v>5</v>
      </c>
      <c r="F7" s="9">
        <v>6</v>
      </c>
      <c r="G7" s="9">
        <v>6</v>
      </c>
      <c r="H7" s="9">
        <v>7</v>
      </c>
      <c r="I7" s="9">
        <v>8</v>
      </c>
      <c r="J7" s="9">
        <v>9</v>
      </c>
      <c r="K7" s="9">
        <v>10</v>
      </c>
      <c r="L7" s="9" t="s">
        <v>33</v>
      </c>
      <c r="M7" s="9">
        <v>8</v>
      </c>
      <c r="N7" s="16">
        <v>9</v>
      </c>
      <c r="O7" s="9">
        <v>10</v>
      </c>
      <c r="P7" s="9" t="s">
        <v>34</v>
      </c>
      <c r="Q7" s="9">
        <v>12</v>
      </c>
      <c r="R7" s="9">
        <v>13</v>
      </c>
    </row>
    <row r="8" spans="1:18" s="5" customFormat="1" ht="46.5" customHeight="1" x14ac:dyDescent="0.25">
      <c r="A8" s="21"/>
      <c r="B8" s="107" t="s">
        <v>22</v>
      </c>
      <c r="C8" s="107" t="s">
        <v>37</v>
      </c>
      <c r="D8" s="22" t="s">
        <v>18</v>
      </c>
      <c r="E8" s="12">
        <f>E9+E10</f>
        <v>54417.974820000003</v>
      </c>
      <c r="F8" s="32">
        <f>F9+F10</f>
        <v>53374.916440000001</v>
      </c>
      <c r="G8" s="110"/>
      <c r="H8" s="110"/>
      <c r="I8" s="110"/>
      <c r="J8" s="111"/>
      <c r="K8" s="111"/>
      <c r="L8" s="10">
        <f>F8/E8</f>
        <v>0.98083246604729124</v>
      </c>
      <c r="M8" s="108"/>
      <c r="N8" s="109"/>
      <c r="O8" s="109"/>
      <c r="P8" s="109"/>
      <c r="Q8" s="107" t="s">
        <v>28</v>
      </c>
      <c r="R8" s="107"/>
    </row>
    <row r="9" spans="1:18" s="5" customFormat="1" ht="38.25" customHeight="1" x14ac:dyDescent="0.25">
      <c r="A9" s="21"/>
      <c r="B9" s="107"/>
      <c r="C9" s="107"/>
      <c r="D9" s="22" t="s">
        <v>19</v>
      </c>
      <c r="E9" s="12">
        <f>E12</f>
        <v>54417.974820000003</v>
      </c>
      <c r="F9" s="38">
        <f>F12</f>
        <v>53374.916440000001</v>
      </c>
      <c r="G9" s="110"/>
      <c r="H9" s="110"/>
      <c r="I9" s="110"/>
      <c r="J9" s="111"/>
      <c r="K9" s="111"/>
      <c r="L9" s="10">
        <f>F9/E9</f>
        <v>0.98083246604729124</v>
      </c>
      <c r="M9" s="108"/>
      <c r="N9" s="109"/>
      <c r="O9" s="109"/>
      <c r="P9" s="109"/>
      <c r="Q9" s="107"/>
      <c r="R9" s="107"/>
    </row>
    <row r="10" spans="1:18" s="5" customFormat="1" ht="45.75" customHeight="1" x14ac:dyDescent="0.25">
      <c r="A10" s="21"/>
      <c r="B10" s="107"/>
      <c r="C10" s="107"/>
      <c r="D10" s="22" t="s">
        <v>20</v>
      </c>
      <c r="E10" s="12">
        <f>E13</f>
        <v>0</v>
      </c>
      <c r="F10" s="24">
        <f>F13</f>
        <v>0</v>
      </c>
      <c r="G10" s="110"/>
      <c r="H10" s="110"/>
      <c r="I10" s="110"/>
      <c r="J10" s="111"/>
      <c r="K10" s="111"/>
      <c r="L10" s="10">
        <v>0</v>
      </c>
      <c r="M10" s="108"/>
      <c r="N10" s="109"/>
      <c r="O10" s="109"/>
      <c r="P10" s="109"/>
      <c r="Q10" s="107"/>
      <c r="R10" s="107"/>
    </row>
    <row r="11" spans="1:18" ht="57" customHeight="1" x14ac:dyDescent="0.25">
      <c r="A11" s="106" t="s">
        <v>21</v>
      </c>
      <c r="B11" s="106" t="s">
        <v>23</v>
      </c>
      <c r="C11" s="106" t="s">
        <v>37</v>
      </c>
      <c r="D11" s="18" t="s">
        <v>18</v>
      </c>
      <c r="E11" s="23">
        <f>E12+E13</f>
        <v>54417.974820000003</v>
      </c>
      <c r="F11" s="23">
        <f>F12+F13</f>
        <v>53374.916440000001</v>
      </c>
      <c r="G11" s="106"/>
      <c r="H11" s="106"/>
      <c r="I11" s="106"/>
      <c r="J11" s="106"/>
      <c r="K11" s="106"/>
      <c r="L11" s="19">
        <f>F11/E11</f>
        <v>0.98083246604729124</v>
      </c>
      <c r="M11" s="101"/>
      <c r="N11" s="101"/>
      <c r="O11" s="101"/>
      <c r="P11" s="101"/>
      <c r="Q11" s="106" t="s">
        <v>28</v>
      </c>
      <c r="R11" s="101"/>
    </row>
    <row r="12" spans="1:18" ht="45.75" customHeight="1" x14ac:dyDescent="0.25">
      <c r="A12" s="106"/>
      <c r="B12" s="106"/>
      <c r="C12" s="106"/>
      <c r="D12" s="11" t="s">
        <v>19</v>
      </c>
      <c r="E12" s="23">
        <f>E15+E45</f>
        <v>54417.974820000003</v>
      </c>
      <c r="F12" s="23">
        <f>F15+F45</f>
        <v>53374.916440000001</v>
      </c>
      <c r="G12" s="106"/>
      <c r="H12" s="106"/>
      <c r="I12" s="106"/>
      <c r="J12" s="106"/>
      <c r="K12" s="106"/>
      <c r="L12" s="19">
        <f>F12/E12</f>
        <v>0.98083246604729124</v>
      </c>
      <c r="M12" s="101"/>
      <c r="N12" s="101"/>
      <c r="O12" s="101"/>
      <c r="P12" s="101"/>
      <c r="Q12" s="106"/>
      <c r="R12" s="101"/>
    </row>
    <row r="13" spans="1:18" ht="43.5" customHeight="1" x14ac:dyDescent="0.25">
      <c r="A13" s="106"/>
      <c r="B13" s="106"/>
      <c r="C13" s="106"/>
      <c r="D13" s="11" t="s">
        <v>20</v>
      </c>
      <c r="E13" s="23">
        <f>E16+E46</f>
        <v>0</v>
      </c>
      <c r="F13" s="23">
        <f>F16+F46</f>
        <v>0</v>
      </c>
      <c r="G13" s="106"/>
      <c r="H13" s="106"/>
      <c r="I13" s="106"/>
      <c r="J13" s="106"/>
      <c r="K13" s="106"/>
      <c r="L13" s="11" t="s">
        <v>35</v>
      </c>
      <c r="M13" s="101"/>
      <c r="N13" s="101"/>
      <c r="O13" s="101"/>
      <c r="P13" s="101"/>
      <c r="Q13" s="106"/>
      <c r="R13" s="101"/>
    </row>
    <row r="14" spans="1:18" s="7" customFormat="1" ht="21" customHeight="1" x14ac:dyDescent="0.25">
      <c r="A14" s="97" t="s">
        <v>25</v>
      </c>
      <c r="B14" s="98" t="s">
        <v>38</v>
      </c>
      <c r="C14" s="77" t="s">
        <v>37</v>
      </c>
      <c r="D14" s="16" t="s">
        <v>18</v>
      </c>
      <c r="E14" s="15">
        <f>E15+E16</f>
        <v>21695.069820000001</v>
      </c>
      <c r="F14" s="15">
        <f>F15+F16</f>
        <v>21583.07965</v>
      </c>
      <c r="G14" s="80"/>
      <c r="H14" s="80"/>
      <c r="I14" s="80"/>
      <c r="J14" s="100"/>
      <c r="K14" s="100"/>
      <c r="L14" s="100" t="s">
        <v>35</v>
      </c>
      <c r="M14" s="112"/>
      <c r="N14" s="112"/>
      <c r="O14" s="112"/>
      <c r="P14" s="112"/>
      <c r="Q14" s="57" t="s">
        <v>39</v>
      </c>
      <c r="R14" s="57"/>
    </row>
    <row r="15" spans="1:18" ht="26.25" customHeight="1" x14ac:dyDescent="0.25">
      <c r="A15" s="97"/>
      <c r="B15" s="99"/>
      <c r="C15" s="77"/>
      <c r="D15" s="9" t="s">
        <v>19</v>
      </c>
      <c r="E15" s="15">
        <f>E18+E36</f>
        <v>21695.069820000001</v>
      </c>
      <c r="F15" s="26">
        <f>F18+F36</f>
        <v>21583.07965</v>
      </c>
      <c r="G15" s="80"/>
      <c r="H15" s="80"/>
      <c r="I15" s="80"/>
      <c r="J15" s="100"/>
      <c r="K15" s="100"/>
      <c r="L15" s="100"/>
      <c r="M15" s="112"/>
      <c r="N15" s="112"/>
      <c r="O15" s="112"/>
      <c r="P15" s="112"/>
      <c r="Q15" s="57"/>
      <c r="R15" s="57"/>
    </row>
    <row r="16" spans="1:18" ht="26.25" customHeight="1" x14ac:dyDescent="0.25">
      <c r="A16" s="97"/>
      <c r="B16" s="99"/>
      <c r="C16" s="77"/>
      <c r="D16" s="9" t="s">
        <v>20</v>
      </c>
      <c r="E16" s="15">
        <f>E19+E37</f>
        <v>0</v>
      </c>
      <c r="F16" s="26">
        <f>F19+F37</f>
        <v>0</v>
      </c>
      <c r="G16" s="80"/>
      <c r="H16" s="80"/>
      <c r="I16" s="80"/>
      <c r="J16" s="100"/>
      <c r="K16" s="100"/>
      <c r="L16" s="100"/>
      <c r="M16" s="112"/>
      <c r="N16" s="112"/>
      <c r="O16" s="112"/>
      <c r="P16" s="112"/>
      <c r="Q16" s="57"/>
      <c r="R16" s="57"/>
    </row>
    <row r="17" spans="1:18" ht="36.75" customHeight="1" x14ac:dyDescent="0.25">
      <c r="A17" s="93" t="s">
        <v>27</v>
      </c>
      <c r="B17" s="94" t="s">
        <v>92</v>
      </c>
      <c r="C17" s="95" t="s">
        <v>37</v>
      </c>
      <c r="D17" s="14" t="s">
        <v>18</v>
      </c>
      <c r="E17" s="13">
        <f>E18+E19</f>
        <v>21695.069820000001</v>
      </c>
      <c r="F17" s="13">
        <f>F18+F19</f>
        <v>21583.07965</v>
      </c>
      <c r="G17" s="78"/>
      <c r="H17" s="78"/>
      <c r="I17" s="78"/>
      <c r="J17" s="87"/>
      <c r="K17" s="87"/>
      <c r="L17" s="20">
        <f>F17/E17</f>
        <v>0.99483798987838423</v>
      </c>
      <c r="M17" s="78"/>
      <c r="N17" s="78"/>
      <c r="O17" s="78"/>
      <c r="P17" s="78"/>
      <c r="Q17" s="78" t="s">
        <v>31</v>
      </c>
      <c r="R17" s="105"/>
    </row>
    <row r="18" spans="1:18" ht="24.75" customHeight="1" x14ac:dyDescent="0.25">
      <c r="A18" s="93"/>
      <c r="B18" s="94"/>
      <c r="C18" s="95"/>
      <c r="D18" s="14" t="s">
        <v>19</v>
      </c>
      <c r="E18" s="13">
        <f>E21+E24+E30+E33+E27</f>
        <v>21695.069820000001</v>
      </c>
      <c r="F18" s="33">
        <f>F21+F24+F30+F33+F27</f>
        <v>21583.07965</v>
      </c>
      <c r="G18" s="78"/>
      <c r="H18" s="78"/>
      <c r="I18" s="78"/>
      <c r="J18" s="87"/>
      <c r="K18" s="87"/>
      <c r="L18" s="20">
        <f>F18/E18</f>
        <v>0.99483798987838423</v>
      </c>
      <c r="M18" s="78"/>
      <c r="N18" s="78"/>
      <c r="O18" s="78"/>
      <c r="P18" s="78"/>
      <c r="Q18" s="78"/>
      <c r="R18" s="105"/>
    </row>
    <row r="19" spans="1:18" ht="18.75" customHeight="1" x14ac:dyDescent="0.25">
      <c r="A19" s="93"/>
      <c r="B19" s="94"/>
      <c r="C19" s="95"/>
      <c r="D19" s="14" t="s">
        <v>20</v>
      </c>
      <c r="E19" s="13">
        <f>E22+E25+E31+E34+E28</f>
        <v>0</v>
      </c>
      <c r="F19" s="33">
        <f>F22+F25+F31+F34+F28</f>
        <v>0</v>
      </c>
      <c r="G19" s="78"/>
      <c r="H19" s="78"/>
      <c r="I19" s="78"/>
      <c r="J19" s="87"/>
      <c r="K19" s="87"/>
      <c r="L19" s="20" t="s">
        <v>35</v>
      </c>
      <c r="M19" s="78"/>
      <c r="N19" s="78"/>
      <c r="O19" s="78"/>
      <c r="P19" s="78"/>
      <c r="Q19" s="78"/>
      <c r="R19" s="105"/>
    </row>
    <row r="20" spans="1:18" ht="24.75" customHeight="1" x14ac:dyDescent="0.25">
      <c r="A20" s="92" t="s">
        <v>26</v>
      </c>
      <c r="B20" s="96" t="s">
        <v>93</v>
      </c>
      <c r="C20" s="77" t="s">
        <v>37</v>
      </c>
      <c r="D20" s="34" t="s">
        <v>18</v>
      </c>
      <c r="E20" s="35">
        <f>E21+E22</f>
        <v>21645.069820000001</v>
      </c>
      <c r="F20" s="35">
        <f>F21+F22</f>
        <v>21534.179649999998</v>
      </c>
      <c r="G20" s="80"/>
      <c r="H20" s="80"/>
      <c r="I20" s="80"/>
      <c r="J20" s="100"/>
      <c r="K20" s="100"/>
      <c r="L20" s="36">
        <f>F20/E20</f>
        <v>0.99487688554843379</v>
      </c>
      <c r="M20" s="64" t="s">
        <v>40</v>
      </c>
      <c r="N20" s="113">
        <v>40</v>
      </c>
      <c r="O20" s="116">
        <v>40</v>
      </c>
      <c r="P20" s="113">
        <f>O20/N20*100</f>
        <v>100</v>
      </c>
      <c r="Q20" s="57" t="s">
        <v>31</v>
      </c>
      <c r="R20" s="57"/>
    </row>
    <row r="21" spans="1:18" s="39" customFormat="1" ht="24" customHeight="1" x14ac:dyDescent="0.25">
      <c r="A21" s="92"/>
      <c r="B21" s="96"/>
      <c r="C21" s="77"/>
      <c r="D21" s="34" t="s">
        <v>19</v>
      </c>
      <c r="E21" s="35">
        <v>21645.069820000001</v>
      </c>
      <c r="F21" s="35">
        <v>21534.179649999998</v>
      </c>
      <c r="G21" s="80"/>
      <c r="H21" s="80"/>
      <c r="I21" s="80"/>
      <c r="J21" s="100"/>
      <c r="K21" s="100"/>
      <c r="L21" s="36">
        <f>F21/E21</f>
        <v>0.99487688554843379</v>
      </c>
      <c r="M21" s="68"/>
      <c r="N21" s="114"/>
      <c r="O21" s="117"/>
      <c r="P21" s="114"/>
      <c r="Q21" s="57"/>
      <c r="R21" s="57"/>
    </row>
    <row r="22" spans="1:18" ht="24" customHeight="1" x14ac:dyDescent="0.25">
      <c r="A22" s="92"/>
      <c r="B22" s="96"/>
      <c r="C22" s="77"/>
      <c r="D22" s="34" t="s">
        <v>20</v>
      </c>
      <c r="E22" s="35">
        <v>0</v>
      </c>
      <c r="F22" s="35">
        <v>0</v>
      </c>
      <c r="G22" s="80"/>
      <c r="H22" s="80"/>
      <c r="I22" s="80"/>
      <c r="J22" s="100"/>
      <c r="K22" s="100"/>
      <c r="L22" s="36" t="s">
        <v>35</v>
      </c>
      <c r="M22" s="65"/>
      <c r="N22" s="115"/>
      <c r="O22" s="118"/>
      <c r="P22" s="115"/>
      <c r="Q22" s="57"/>
      <c r="R22" s="57"/>
    </row>
    <row r="23" spans="1:18" ht="26.25" customHeight="1" x14ac:dyDescent="0.25">
      <c r="A23" s="92" t="s">
        <v>30</v>
      </c>
      <c r="B23" s="96" t="s">
        <v>41</v>
      </c>
      <c r="C23" s="77" t="s">
        <v>37</v>
      </c>
      <c r="D23" s="34" t="s">
        <v>18</v>
      </c>
      <c r="E23" s="35">
        <f>E24+E25</f>
        <v>0</v>
      </c>
      <c r="F23" s="35">
        <f>F24+F25</f>
        <v>0</v>
      </c>
      <c r="G23" s="80"/>
      <c r="H23" s="80"/>
      <c r="I23" s="80"/>
      <c r="J23" s="80"/>
      <c r="K23" s="80"/>
      <c r="L23" s="100" t="s">
        <v>35</v>
      </c>
      <c r="M23" s="79" t="s">
        <v>42</v>
      </c>
      <c r="N23" s="80">
        <v>0</v>
      </c>
      <c r="O23" s="80">
        <v>0</v>
      </c>
      <c r="P23" s="113">
        <v>100</v>
      </c>
      <c r="Q23" s="57" t="s">
        <v>31</v>
      </c>
      <c r="R23" s="80"/>
    </row>
    <row r="24" spans="1:18" ht="29.25" customHeight="1" x14ac:dyDescent="0.25">
      <c r="A24" s="92"/>
      <c r="B24" s="96"/>
      <c r="C24" s="77"/>
      <c r="D24" s="34" t="s">
        <v>19</v>
      </c>
      <c r="E24" s="35">
        <v>0</v>
      </c>
      <c r="F24" s="35">
        <v>0</v>
      </c>
      <c r="G24" s="80"/>
      <c r="H24" s="80"/>
      <c r="I24" s="80"/>
      <c r="J24" s="80"/>
      <c r="K24" s="80"/>
      <c r="L24" s="100"/>
      <c r="M24" s="79"/>
      <c r="N24" s="80"/>
      <c r="O24" s="80"/>
      <c r="P24" s="114"/>
      <c r="Q24" s="57"/>
      <c r="R24" s="80"/>
    </row>
    <row r="25" spans="1:18" ht="20.25" customHeight="1" x14ac:dyDescent="0.25">
      <c r="A25" s="92"/>
      <c r="B25" s="96"/>
      <c r="C25" s="77"/>
      <c r="D25" s="34" t="s">
        <v>20</v>
      </c>
      <c r="E25" s="35">
        <v>0</v>
      </c>
      <c r="F25" s="35">
        <v>0</v>
      </c>
      <c r="G25" s="80"/>
      <c r="H25" s="80"/>
      <c r="I25" s="80"/>
      <c r="J25" s="80"/>
      <c r="K25" s="80"/>
      <c r="L25" s="100"/>
      <c r="M25" s="79"/>
      <c r="N25" s="80"/>
      <c r="O25" s="80"/>
      <c r="P25" s="115"/>
      <c r="Q25" s="57"/>
      <c r="R25" s="80"/>
    </row>
    <row r="26" spans="1:18" ht="27" customHeight="1" x14ac:dyDescent="0.25">
      <c r="A26" s="92" t="s">
        <v>43</v>
      </c>
      <c r="B26" s="96" t="s">
        <v>95</v>
      </c>
      <c r="C26" s="77" t="s">
        <v>37</v>
      </c>
      <c r="D26" s="34" t="s">
        <v>18</v>
      </c>
      <c r="E26" s="35">
        <f>E27+E28</f>
        <v>50</v>
      </c>
      <c r="F26" s="35">
        <f>F27+F28</f>
        <v>48.9</v>
      </c>
      <c r="G26" s="35"/>
      <c r="H26" s="35"/>
      <c r="I26" s="35"/>
      <c r="J26" s="35"/>
      <c r="K26" s="35"/>
      <c r="L26" s="36">
        <f>F26/E26</f>
        <v>0.97799999999999998</v>
      </c>
      <c r="M26" s="64" t="s">
        <v>96</v>
      </c>
      <c r="N26" s="74">
        <v>2</v>
      </c>
      <c r="O26" s="74">
        <v>2</v>
      </c>
      <c r="P26" s="113">
        <f t="shared" ref="P26" si="0">O26/N26*100</f>
        <v>100</v>
      </c>
      <c r="Q26" s="57" t="s">
        <v>31</v>
      </c>
      <c r="R26" s="80"/>
    </row>
    <row r="27" spans="1:18" ht="31.5" customHeight="1" x14ac:dyDescent="0.25">
      <c r="A27" s="92"/>
      <c r="B27" s="96"/>
      <c r="C27" s="77"/>
      <c r="D27" s="34" t="s">
        <v>19</v>
      </c>
      <c r="E27" s="35">
        <v>50</v>
      </c>
      <c r="F27" s="35">
        <v>48.9</v>
      </c>
      <c r="G27" s="35"/>
      <c r="H27" s="35"/>
      <c r="I27" s="35"/>
      <c r="J27" s="35"/>
      <c r="K27" s="35"/>
      <c r="L27" s="36">
        <f t="shared" ref="L27" si="1">F27/E27</f>
        <v>0.97799999999999998</v>
      </c>
      <c r="M27" s="68"/>
      <c r="N27" s="75"/>
      <c r="O27" s="75"/>
      <c r="P27" s="114"/>
      <c r="Q27" s="57"/>
      <c r="R27" s="80"/>
    </row>
    <row r="28" spans="1:18" ht="27" customHeight="1" x14ac:dyDescent="0.25">
      <c r="A28" s="92"/>
      <c r="B28" s="96"/>
      <c r="C28" s="77"/>
      <c r="D28" s="34" t="s">
        <v>20</v>
      </c>
      <c r="E28" s="35">
        <v>0</v>
      </c>
      <c r="F28" s="35">
        <v>0</v>
      </c>
      <c r="G28" s="35"/>
      <c r="H28" s="35"/>
      <c r="I28" s="35"/>
      <c r="J28" s="35"/>
      <c r="K28" s="35"/>
      <c r="L28" s="36" t="s">
        <v>35</v>
      </c>
      <c r="M28" s="65"/>
      <c r="N28" s="76"/>
      <c r="O28" s="76"/>
      <c r="P28" s="115"/>
      <c r="Q28" s="57"/>
      <c r="R28" s="80"/>
    </row>
    <row r="29" spans="1:18" ht="32.25" customHeight="1" x14ac:dyDescent="0.25">
      <c r="A29" s="92" t="s">
        <v>44</v>
      </c>
      <c r="B29" s="96" t="s">
        <v>45</v>
      </c>
      <c r="C29" s="77" t="s">
        <v>37</v>
      </c>
      <c r="D29" s="34" t="s">
        <v>18</v>
      </c>
      <c r="E29" s="35">
        <f>E30+E31</f>
        <v>0</v>
      </c>
      <c r="F29" s="35">
        <f>F30+F31</f>
        <v>0</v>
      </c>
      <c r="G29" s="80"/>
      <c r="H29" s="80"/>
      <c r="I29" s="80"/>
      <c r="J29" s="80"/>
      <c r="K29" s="80"/>
      <c r="L29" s="100" t="s">
        <v>35</v>
      </c>
      <c r="M29" s="79" t="s">
        <v>42</v>
      </c>
      <c r="N29" s="80">
        <v>0</v>
      </c>
      <c r="O29" s="80">
        <v>0</v>
      </c>
      <c r="P29" s="113">
        <v>100</v>
      </c>
      <c r="Q29" s="57" t="s">
        <v>31</v>
      </c>
      <c r="R29" s="80"/>
    </row>
    <row r="30" spans="1:18" ht="44.25" customHeight="1" x14ac:dyDescent="0.25">
      <c r="A30" s="92"/>
      <c r="B30" s="96"/>
      <c r="C30" s="77"/>
      <c r="D30" s="34" t="s">
        <v>19</v>
      </c>
      <c r="E30" s="35">
        <v>0</v>
      </c>
      <c r="F30" s="35">
        <v>0</v>
      </c>
      <c r="G30" s="80"/>
      <c r="H30" s="80"/>
      <c r="I30" s="80"/>
      <c r="J30" s="80"/>
      <c r="K30" s="80"/>
      <c r="L30" s="100"/>
      <c r="M30" s="79"/>
      <c r="N30" s="80"/>
      <c r="O30" s="80"/>
      <c r="P30" s="114"/>
      <c r="Q30" s="57"/>
      <c r="R30" s="80"/>
    </row>
    <row r="31" spans="1:18" ht="26.25" customHeight="1" x14ac:dyDescent="0.25">
      <c r="A31" s="92"/>
      <c r="B31" s="96"/>
      <c r="C31" s="77"/>
      <c r="D31" s="34" t="s">
        <v>20</v>
      </c>
      <c r="E31" s="35">
        <v>0</v>
      </c>
      <c r="F31" s="35">
        <v>0</v>
      </c>
      <c r="G31" s="80"/>
      <c r="H31" s="80"/>
      <c r="I31" s="80"/>
      <c r="J31" s="80"/>
      <c r="K31" s="80"/>
      <c r="L31" s="100"/>
      <c r="M31" s="79"/>
      <c r="N31" s="80"/>
      <c r="O31" s="80"/>
      <c r="P31" s="115"/>
      <c r="Q31" s="57"/>
      <c r="R31" s="80"/>
    </row>
    <row r="32" spans="1:18" ht="54.75" customHeight="1" x14ac:dyDescent="0.25">
      <c r="A32" s="92" t="s">
        <v>94</v>
      </c>
      <c r="B32" s="96" t="s">
        <v>46</v>
      </c>
      <c r="C32" s="77" t="s">
        <v>37</v>
      </c>
      <c r="D32" s="30" t="s">
        <v>18</v>
      </c>
      <c r="E32" s="26">
        <f>E33+E34</f>
        <v>0</v>
      </c>
      <c r="F32" s="26">
        <f>F33+F34</f>
        <v>0</v>
      </c>
      <c r="G32" s="80"/>
      <c r="H32" s="80"/>
      <c r="I32" s="80"/>
      <c r="J32" s="80"/>
      <c r="K32" s="80"/>
      <c r="L32" s="100" t="s">
        <v>35</v>
      </c>
      <c r="M32" s="79" t="s">
        <v>47</v>
      </c>
      <c r="N32" s="80">
        <v>100</v>
      </c>
      <c r="O32" s="80">
        <v>100</v>
      </c>
      <c r="P32" s="80">
        <f>O32/N32*100</f>
        <v>100</v>
      </c>
      <c r="Q32" s="57" t="s">
        <v>31</v>
      </c>
      <c r="R32" s="80"/>
    </row>
    <row r="33" spans="1:18" ht="54.75" customHeight="1" x14ac:dyDescent="0.25">
      <c r="A33" s="92"/>
      <c r="B33" s="96"/>
      <c r="C33" s="77"/>
      <c r="D33" s="30" t="s">
        <v>19</v>
      </c>
      <c r="E33" s="26">
        <v>0</v>
      </c>
      <c r="F33" s="26">
        <v>0</v>
      </c>
      <c r="G33" s="80"/>
      <c r="H33" s="80"/>
      <c r="I33" s="80"/>
      <c r="J33" s="80"/>
      <c r="K33" s="80"/>
      <c r="L33" s="100"/>
      <c r="M33" s="79"/>
      <c r="N33" s="80"/>
      <c r="O33" s="80"/>
      <c r="P33" s="80"/>
      <c r="Q33" s="57"/>
      <c r="R33" s="80"/>
    </row>
    <row r="34" spans="1:18" ht="42" customHeight="1" x14ac:dyDescent="0.25">
      <c r="A34" s="92"/>
      <c r="B34" s="96"/>
      <c r="C34" s="77"/>
      <c r="D34" s="30" t="s">
        <v>20</v>
      </c>
      <c r="E34" s="26">
        <v>0</v>
      </c>
      <c r="F34" s="26">
        <v>0</v>
      </c>
      <c r="G34" s="80"/>
      <c r="H34" s="80"/>
      <c r="I34" s="80"/>
      <c r="J34" s="80"/>
      <c r="K34" s="80"/>
      <c r="L34" s="100"/>
      <c r="M34" s="79"/>
      <c r="N34" s="80"/>
      <c r="O34" s="80"/>
      <c r="P34" s="80"/>
      <c r="Q34" s="57"/>
      <c r="R34" s="80"/>
    </row>
    <row r="35" spans="1:18" ht="33.75" customHeight="1" x14ac:dyDescent="0.25">
      <c r="A35" s="93" t="s">
        <v>49</v>
      </c>
      <c r="B35" s="94" t="s">
        <v>50</v>
      </c>
      <c r="C35" s="95" t="s">
        <v>37</v>
      </c>
      <c r="D35" s="29" t="s">
        <v>18</v>
      </c>
      <c r="E35" s="28">
        <f>E36+E37</f>
        <v>0</v>
      </c>
      <c r="F35" s="28">
        <f>F36+F37</f>
        <v>0</v>
      </c>
      <c r="G35" s="78"/>
      <c r="H35" s="78"/>
      <c r="I35" s="78"/>
      <c r="J35" s="87"/>
      <c r="K35" s="87"/>
      <c r="L35" s="20">
        <v>0</v>
      </c>
      <c r="M35" s="78"/>
      <c r="N35" s="78"/>
      <c r="O35" s="78"/>
      <c r="P35" s="78"/>
      <c r="Q35" s="78" t="s">
        <v>31</v>
      </c>
      <c r="R35" s="105"/>
    </row>
    <row r="36" spans="1:18" ht="22.5" customHeight="1" x14ac:dyDescent="0.25">
      <c r="A36" s="93"/>
      <c r="B36" s="94"/>
      <c r="C36" s="95"/>
      <c r="D36" s="29" t="s">
        <v>19</v>
      </c>
      <c r="E36" s="28">
        <f>E39+E42</f>
        <v>0</v>
      </c>
      <c r="F36" s="31">
        <f>F39+F42</f>
        <v>0</v>
      </c>
      <c r="G36" s="78"/>
      <c r="H36" s="78"/>
      <c r="I36" s="78"/>
      <c r="J36" s="87"/>
      <c r="K36" s="87"/>
      <c r="L36" s="20">
        <v>0</v>
      </c>
      <c r="M36" s="78"/>
      <c r="N36" s="78"/>
      <c r="O36" s="78"/>
      <c r="P36" s="78"/>
      <c r="Q36" s="78"/>
      <c r="R36" s="105"/>
    </row>
    <row r="37" spans="1:18" ht="21" customHeight="1" x14ac:dyDescent="0.25">
      <c r="A37" s="93"/>
      <c r="B37" s="94"/>
      <c r="C37" s="95"/>
      <c r="D37" s="29" t="s">
        <v>20</v>
      </c>
      <c r="E37" s="28">
        <f>E40+E43</f>
        <v>0</v>
      </c>
      <c r="F37" s="31">
        <f>F40+F43</f>
        <v>0</v>
      </c>
      <c r="G37" s="78"/>
      <c r="H37" s="78"/>
      <c r="I37" s="78"/>
      <c r="J37" s="87"/>
      <c r="K37" s="87"/>
      <c r="L37" s="20">
        <v>0</v>
      </c>
      <c r="M37" s="78"/>
      <c r="N37" s="78"/>
      <c r="O37" s="78"/>
      <c r="P37" s="78"/>
      <c r="Q37" s="78"/>
      <c r="R37" s="105"/>
    </row>
    <row r="38" spans="1:18" ht="35.25" customHeight="1" x14ac:dyDescent="0.25">
      <c r="A38" s="92" t="s">
        <v>52</v>
      </c>
      <c r="B38" s="61" t="s">
        <v>51</v>
      </c>
      <c r="C38" s="77" t="s">
        <v>37</v>
      </c>
      <c r="D38" s="30" t="s">
        <v>18</v>
      </c>
      <c r="E38" s="26">
        <f>E39+E40</f>
        <v>0</v>
      </c>
      <c r="F38" s="26">
        <f>F39+F40</f>
        <v>0</v>
      </c>
      <c r="G38" s="26"/>
      <c r="H38" s="26"/>
      <c r="I38" s="26"/>
      <c r="J38" s="26"/>
      <c r="K38" s="26"/>
      <c r="L38" s="27" t="s">
        <v>35</v>
      </c>
      <c r="M38" s="64" t="s">
        <v>53</v>
      </c>
      <c r="N38" s="69">
        <v>100</v>
      </c>
      <c r="O38" s="69">
        <v>100</v>
      </c>
      <c r="P38" s="69">
        <f>O38/N38*100</f>
        <v>100</v>
      </c>
      <c r="Q38" s="57" t="s">
        <v>31</v>
      </c>
      <c r="R38" s="66"/>
    </row>
    <row r="39" spans="1:18" ht="19.5" customHeight="1" x14ac:dyDescent="0.25">
      <c r="A39" s="92"/>
      <c r="B39" s="62"/>
      <c r="C39" s="77"/>
      <c r="D39" s="30" t="s">
        <v>19</v>
      </c>
      <c r="E39" s="26">
        <v>0</v>
      </c>
      <c r="F39" s="26">
        <v>0</v>
      </c>
      <c r="G39" s="26"/>
      <c r="H39" s="26"/>
      <c r="I39" s="26"/>
      <c r="J39" s="26"/>
      <c r="K39" s="26"/>
      <c r="L39" s="27" t="s">
        <v>35</v>
      </c>
      <c r="M39" s="68"/>
      <c r="N39" s="70"/>
      <c r="O39" s="70"/>
      <c r="P39" s="70"/>
      <c r="Q39" s="57"/>
      <c r="R39" s="88"/>
    </row>
    <row r="40" spans="1:18" ht="20.25" customHeight="1" x14ac:dyDescent="0.25">
      <c r="A40" s="92"/>
      <c r="B40" s="63"/>
      <c r="C40" s="77"/>
      <c r="D40" s="30" t="s">
        <v>20</v>
      </c>
      <c r="E40" s="26">
        <v>0</v>
      </c>
      <c r="F40" s="26">
        <v>0</v>
      </c>
      <c r="G40" s="26"/>
      <c r="H40" s="26"/>
      <c r="I40" s="26"/>
      <c r="J40" s="26"/>
      <c r="K40" s="26"/>
      <c r="L40" s="27" t="s">
        <v>35</v>
      </c>
      <c r="M40" s="65"/>
      <c r="N40" s="71"/>
      <c r="O40" s="71"/>
      <c r="P40" s="71"/>
      <c r="Q40" s="57"/>
      <c r="R40" s="67"/>
    </row>
    <row r="41" spans="1:18" ht="24.75" customHeight="1" x14ac:dyDescent="0.25">
      <c r="A41" s="92" t="s">
        <v>54</v>
      </c>
      <c r="B41" s="61" t="s">
        <v>55</v>
      </c>
      <c r="C41" s="77" t="s">
        <v>37</v>
      </c>
      <c r="D41" s="30" t="s">
        <v>18</v>
      </c>
      <c r="E41" s="26">
        <f t="shared" ref="E41:F41" si="2">E42+E43</f>
        <v>0</v>
      </c>
      <c r="F41" s="26">
        <f t="shared" si="2"/>
        <v>0</v>
      </c>
      <c r="G41" s="26"/>
      <c r="H41" s="26"/>
      <c r="I41" s="26"/>
      <c r="J41" s="26"/>
      <c r="K41" s="26"/>
      <c r="L41" s="27" t="s">
        <v>35</v>
      </c>
      <c r="M41" s="64" t="s">
        <v>53</v>
      </c>
      <c r="N41" s="69">
        <v>100</v>
      </c>
      <c r="O41" s="69">
        <v>100</v>
      </c>
      <c r="P41" s="69">
        <f>O41/N41*100</f>
        <v>100</v>
      </c>
      <c r="Q41" s="57" t="s">
        <v>31</v>
      </c>
      <c r="R41" s="74"/>
    </row>
    <row r="42" spans="1:18" ht="19.5" customHeight="1" x14ac:dyDescent="0.25">
      <c r="A42" s="92"/>
      <c r="B42" s="62"/>
      <c r="C42" s="77"/>
      <c r="D42" s="30" t="s">
        <v>19</v>
      </c>
      <c r="E42" s="26">
        <v>0</v>
      </c>
      <c r="F42" s="26">
        <v>0</v>
      </c>
      <c r="G42" s="26"/>
      <c r="H42" s="26"/>
      <c r="I42" s="26"/>
      <c r="J42" s="26"/>
      <c r="K42" s="26"/>
      <c r="L42" s="27" t="s">
        <v>35</v>
      </c>
      <c r="M42" s="68"/>
      <c r="N42" s="70"/>
      <c r="O42" s="70"/>
      <c r="P42" s="70"/>
      <c r="Q42" s="57"/>
      <c r="R42" s="75"/>
    </row>
    <row r="43" spans="1:18" ht="19.5" customHeight="1" x14ac:dyDescent="0.25">
      <c r="A43" s="92"/>
      <c r="B43" s="63"/>
      <c r="C43" s="77"/>
      <c r="D43" s="30" t="s">
        <v>20</v>
      </c>
      <c r="E43" s="26">
        <v>0</v>
      </c>
      <c r="F43" s="26">
        <v>0</v>
      </c>
      <c r="G43" s="26"/>
      <c r="H43" s="26"/>
      <c r="I43" s="26"/>
      <c r="J43" s="26"/>
      <c r="K43" s="26"/>
      <c r="L43" s="27" t="s">
        <v>35</v>
      </c>
      <c r="M43" s="65"/>
      <c r="N43" s="71"/>
      <c r="O43" s="71"/>
      <c r="P43" s="71"/>
      <c r="Q43" s="57"/>
      <c r="R43" s="76"/>
    </row>
    <row r="44" spans="1:18" ht="15.75" hidden="1" customHeight="1" x14ac:dyDescent="0.25">
      <c r="A44" s="97" t="s">
        <v>48</v>
      </c>
      <c r="B44" s="98" t="s">
        <v>88</v>
      </c>
      <c r="C44" s="77" t="s">
        <v>37</v>
      </c>
      <c r="D44" s="25" t="s">
        <v>18</v>
      </c>
      <c r="E44" s="26">
        <f>E45+E46</f>
        <v>32722.904999999999</v>
      </c>
      <c r="F44" s="26">
        <f>F45+F46</f>
        <v>31791.836790000001</v>
      </c>
      <c r="G44" s="80"/>
      <c r="H44" s="80"/>
      <c r="I44" s="80"/>
      <c r="J44" s="100"/>
      <c r="K44" s="100"/>
      <c r="L44" s="100" t="s">
        <v>35</v>
      </c>
      <c r="M44" s="112"/>
      <c r="N44" s="112"/>
      <c r="O44" s="112"/>
      <c r="P44" s="112"/>
      <c r="Q44" s="57" t="s">
        <v>29</v>
      </c>
      <c r="R44" s="57"/>
    </row>
    <row r="45" spans="1:18" ht="15.75" hidden="1" customHeight="1" x14ac:dyDescent="0.25">
      <c r="A45" s="97"/>
      <c r="B45" s="99"/>
      <c r="C45" s="77"/>
      <c r="D45" s="30" t="s">
        <v>19</v>
      </c>
      <c r="E45" s="26">
        <f>E48+E63</f>
        <v>32722.904999999999</v>
      </c>
      <c r="F45" s="26">
        <f>F48+F63</f>
        <v>31791.836790000001</v>
      </c>
      <c r="G45" s="80"/>
      <c r="H45" s="80"/>
      <c r="I45" s="80"/>
      <c r="J45" s="100"/>
      <c r="K45" s="100"/>
      <c r="L45" s="100"/>
      <c r="M45" s="112"/>
      <c r="N45" s="112"/>
      <c r="O45" s="112"/>
      <c r="P45" s="112"/>
      <c r="Q45" s="57"/>
      <c r="R45" s="57"/>
    </row>
    <row r="46" spans="1:18" ht="15.75" hidden="1" customHeight="1" x14ac:dyDescent="0.25">
      <c r="A46" s="97"/>
      <c r="B46" s="99"/>
      <c r="C46" s="77"/>
      <c r="D46" s="30" t="s">
        <v>20</v>
      </c>
      <c r="E46" s="26">
        <f>E49+E64</f>
        <v>0</v>
      </c>
      <c r="F46" s="26">
        <f>F49+F64</f>
        <v>0</v>
      </c>
      <c r="G46" s="80"/>
      <c r="H46" s="80"/>
      <c r="I46" s="80"/>
      <c r="J46" s="100"/>
      <c r="K46" s="100"/>
      <c r="L46" s="100"/>
      <c r="M46" s="112"/>
      <c r="N46" s="112"/>
      <c r="O46" s="112"/>
      <c r="P46" s="112"/>
      <c r="Q46" s="57"/>
      <c r="R46" s="57"/>
    </row>
    <row r="47" spans="1:18" ht="20.25" hidden="1" customHeight="1" x14ac:dyDescent="0.25">
      <c r="A47" s="81" t="s">
        <v>57</v>
      </c>
      <c r="B47" s="84" t="s">
        <v>56</v>
      </c>
      <c r="C47" s="89" t="s">
        <v>37</v>
      </c>
      <c r="D47" s="29" t="s">
        <v>18</v>
      </c>
      <c r="E47" s="28">
        <f>E48+E49</f>
        <v>29062.805</v>
      </c>
      <c r="F47" s="28">
        <f>F48+F49</f>
        <v>28669.200110000002</v>
      </c>
      <c r="G47" s="78"/>
      <c r="H47" s="78"/>
      <c r="I47" s="78"/>
      <c r="J47" s="87"/>
      <c r="K47" s="87"/>
      <c r="L47" s="20">
        <v>0</v>
      </c>
      <c r="M47" s="78"/>
      <c r="N47" s="78"/>
      <c r="O47" s="78"/>
      <c r="P47" s="78"/>
      <c r="Q47" s="78" t="s">
        <v>29</v>
      </c>
      <c r="R47" s="102"/>
    </row>
    <row r="48" spans="1:18" ht="27" hidden="1" customHeight="1" x14ac:dyDescent="0.25">
      <c r="A48" s="82"/>
      <c r="B48" s="85"/>
      <c r="C48" s="90"/>
      <c r="D48" s="29" t="s">
        <v>19</v>
      </c>
      <c r="E48" s="28">
        <f>E51+E54+E57+E60</f>
        <v>29062.805</v>
      </c>
      <c r="F48" s="31">
        <f>F51+F54+F57+F60</f>
        <v>28669.200110000002</v>
      </c>
      <c r="G48" s="78"/>
      <c r="H48" s="78"/>
      <c r="I48" s="78"/>
      <c r="J48" s="87"/>
      <c r="K48" s="87"/>
      <c r="L48" s="20">
        <v>0</v>
      </c>
      <c r="M48" s="78"/>
      <c r="N48" s="78"/>
      <c r="O48" s="78"/>
      <c r="P48" s="78"/>
      <c r="Q48" s="78"/>
      <c r="R48" s="103"/>
    </row>
    <row r="49" spans="1:18" ht="27" hidden="1" customHeight="1" x14ac:dyDescent="0.25">
      <c r="A49" s="83"/>
      <c r="B49" s="86"/>
      <c r="C49" s="91"/>
      <c r="D49" s="29" t="s">
        <v>20</v>
      </c>
      <c r="E49" s="28">
        <f>E52+E55+E58+E61</f>
        <v>0</v>
      </c>
      <c r="F49" s="31">
        <f>F52+F55+F58+F61</f>
        <v>0</v>
      </c>
      <c r="G49" s="78"/>
      <c r="H49" s="78"/>
      <c r="I49" s="78"/>
      <c r="J49" s="87"/>
      <c r="K49" s="87"/>
      <c r="L49" s="20">
        <v>0</v>
      </c>
      <c r="M49" s="78"/>
      <c r="N49" s="78"/>
      <c r="O49" s="78"/>
      <c r="P49" s="78"/>
      <c r="Q49" s="78"/>
      <c r="R49" s="104"/>
    </row>
    <row r="50" spans="1:18" ht="36" hidden="1" customHeight="1" x14ac:dyDescent="0.25">
      <c r="A50" s="58" t="s">
        <v>58</v>
      </c>
      <c r="B50" s="61" t="s">
        <v>59</v>
      </c>
      <c r="C50" s="77" t="s">
        <v>37</v>
      </c>
      <c r="D50" s="34" t="s">
        <v>18</v>
      </c>
      <c r="E50" s="35">
        <f>E51+E52</f>
        <v>29062.805</v>
      </c>
      <c r="F50" s="35">
        <f>F51+F52</f>
        <v>28669.200110000002</v>
      </c>
      <c r="G50" s="35"/>
      <c r="H50" s="35"/>
      <c r="I50" s="35"/>
      <c r="J50" s="35"/>
      <c r="K50" s="35"/>
      <c r="L50" s="36">
        <f>F50/E50</f>
        <v>0.98645674806681605</v>
      </c>
      <c r="M50" s="64" t="s">
        <v>60</v>
      </c>
      <c r="N50" s="74" t="s">
        <v>61</v>
      </c>
      <c r="O50" s="74">
        <v>2</v>
      </c>
      <c r="P50" s="74">
        <f>O50/4*100</f>
        <v>50</v>
      </c>
      <c r="Q50" s="57" t="s">
        <v>29</v>
      </c>
      <c r="R50" s="74" t="s">
        <v>89</v>
      </c>
    </row>
    <row r="51" spans="1:18" ht="27.75" hidden="1" customHeight="1" x14ac:dyDescent="0.25">
      <c r="A51" s="59"/>
      <c r="B51" s="62"/>
      <c r="C51" s="77"/>
      <c r="D51" s="34" t="s">
        <v>19</v>
      </c>
      <c r="E51" s="35">
        <v>29062.805</v>
      </c>
      <c r="F51" s="35">
        <v>28669.200110000002</v>
      </c>
      <c r="G51" s="35"/>
      <c r="H51" s="35"/>
      <c r="I51" s="35"/>
      <c r="J51" s="35"/>
      <c r="K51" s="35"/>
      <c r="L51" s="36">
        <f>F51/E51</f>
        <v>0.98645674806681605</v>
      </c>
      <c r="M51" s="65"/>
      <c r="N51" s="76"/>
      <c r="O51" s="76"/>
      <c r="P51" s="76"/>
      <c r="Q51" s="57"/>
      <c r="R51" s="76"/>
    </row>
    <row r="52" spans="1:18" ht="48" hidden="1" customHeight="1" x14ac:dyDescent="0.25">
      <c r="A52" s="60"/>
      <c r="B52" s="63"/>
      <c r="C52" s="77"/>
      <c r="D52" s="34" t="s">
        <v>20</v>
      </c>
      <c r="E52" s="35">
        <v>0</v>
      </c>
      <c r="F52" s="35">
        <v>0</v>
      </c>
      <c r="G52" s="35"/>
      <c r="H52" s="35"/>
      <c r="I52" s="35"/>
      <c r="J52" s="35"/>
      <c r="K52" s="35"/>
      <c r="L52" s="36" t="s">
        <v>35</v>
      </c>
      <c r="M52" s="37" t="s">
        <v>63</v>
      </c>
      <c r="N52" s="35">
        <v>100</v>
      </c>
      <c r="O52" s="35">
        <v>100</v>
      </c>
      <c r="P52" s="35">
        <f>O52/N52*100</f>
        <v>100</v>
      </c>
      <c r="Q52" s="57"/>
      <c r="R52" s="35"/>
    </row>
    <row r="53" spans="1:18" ht="36.75" hidden="1" customHeight="1" x14ac:dyDescent="0.25">
      <c r="A53" s="58" t="s">
        <v>64</v>
      </c>
      <c r="B53" s="61" t="s">
        <v>65</v>
      </c>
      <c r="C53" s="77" t="s">
        <v>37</v>
      </c>
      <c r="D53" s="34" t="s">
        <v>18</v>
      </c>
      <c r="E53" s="35">
        <f t="shared" ref="E53" si="3">E54+E55</f>
        <v>0</v>
      </c>
      <c r="F53" s="35">
        <f t="shared" ref="F53" si="4">F54+F55</f>
        <v>0</v>
      </c>
      <c r="G53" s="35"/>
      <c r="H53" s="35"/>
      <c r="I53" s="35"/>
      <c r="J53" s="35"/>
      <c r="K53" s="35"/>
      <c r="L53" s="36" t="s">
        <v>35</v>
      </c>
      <c r="M53" s="37" t="s">
        <v>66</v>
      </c>
      <c r="N53" s="35" t="s">
        <v>61</v>
      </c>
      <c r="O53" s="35">
        <v>4</v>
      </c>
      <c r="P53" s="35">
        <f>O53/4*100</f>
        <v>100</v>
      </c>
      <c r="Q53" s="57" t="s">
        <v>29</v>
      </c>
      <c r="R53" s="35"/>
    </row>
    <row r="54" spans="1:18" ht="22.5" hidden="1" customHeight="1" x14ac:dyDescent="0.25">
      <c r="A54" s="59"/>
      <c r="B54" s="62"/>
      <c r="C54" s="77"/>
      <c r="D54" s="34" t="s">
        <v>19</v>
      </c>
      <c r="E54" s="35">
        <v>0</v>
      </c>
      <c r="F54" s="35">
        <v>0</v>
      </c>
      <c r="G54" s="35"/>
      <c r="H54" s="35"/>
      <c r="I54" s="35"/>
      <c r="J54" s="35"/>
      <c r="K54" s="35"/>
      <c r="L54" s="36" t="s">
        <v>35</v>
      </c>
      <c r="M54" s="64" t="s">
        <v>67</v>
      </c>
      <c r="N54" s="66" t="s">
        <v>68</v>
      </c>
      <c r="O54" s="66">
        <v>8</v>
      </c>
      <c r="P54" s="72">
        <f>O54/6*100</f>
        <v>133.33333333333331</v>
      </c>
      <c r="Q54" s="57"/>
      <c r="R54" s="74"/>
    </row>
    <row r="55" spans="1:18" ht="24" hidden="1" customHeight="1" x14ac:dyDescent="0.25">
      <c r="A55" s="60"/>
      <c r="B55" s="63"/>
      <c r="C55" s="77"/>
      <c r="D55" s="34" t="s">
        <v>20</v>
      </c>
      <c r="E55" s="35">
        <v>0</v>
      </c>
      <c r="F55" s="35">
        <v>0</v>
      </c>
      <c r="G55" s="35"/>
      <c r="H55" s="35"/>
      <c r="I55" s="35"/>
      <c r="J55" s="35"/>
      <c r="K55" s="35"/>
      <c r="L55" s="36" t="s">
        <v>35</v>
      </c>
      <c r="M55" s="65"/>
      <c r="N55" s="67"/>
      <c r="O55" s="67"/>
      <c r="P55" s="73"/>
      <c r="Q55" s="57"/>
      <c r="R55" s="76"/>
    </row>
    <row r="56" spans="1:18" ht="65.25" hidden="1" customHeight="1" x14ac:dyDescent="0.25">
      <c r="A56" s="58" t="s">
        <v>69</v>
      </c>
      <c r="B56" s="61" t="s">
        <v>70</v>
      </c>
      <c r="C56" s="77" t="s">
        <v>37</v>
      </c>
      <c r="D56" s="34" t="s">
        <v>18</v>
      </c>
      <c r="E56" s="35">
        <f t="shared" ref="E56" si="5">E57+E58</f>
        <v>0</v>
      </c>
      <c r="F56" s="35">
        <f t="shared" ref="F56" si="6">F57+F58</f>
        <v>0</v>
      </c>
      <c r="G56" s="35"/>
      <c r="H56" s="35"/>
      <c r="I56" s="35"/>
      <c r="J56" s="35"/>
      <c r="K56" s="35"/>
      <c r="L56" s="36" t="s">
        <v>35</v>
      </c>
      <c r="M56" s="64" t="s">
        <v>71</v>
      </c>
      <c r="N56" s="66">
        <v>1</v>
      </c>
      <c r="O56" s="66">
        <v>1</v>
      </c>
      <c r="P56" s="66">
        <f>O56/N56*100</f>
        <v>100</v>
      </c>
      <c r="Q56" s="57" t="s">
        <v>29</v>
      </c>
      <c r="R56" s="74"/>
    </row>
    <row r="57" spans="1:18" ht="71.25" hidden="1" customHeight="1" x14ac:dyDescent="0.25">
      <c r="A57" s="59"/>
      <c r="B57" s="62"/>
      <c r="C57" s="77"/>
      <c r="D57" s="34" t="s">
        <v>19</v>
      </c>
      <c r="E57" s="35">
        <v>0</v>
      </c>
      <c r="F57" s="35">
        <v>0</v>
      </c>
      <c r="G57" s="35"/>
      <c r="H57" s="35"/>
      <c r="I57" s="35"/>
      <c r="J57" s="35"/>
      <c r="K57" s="35"/>
      <c r="L57" s="36" t="s">
        <v>35</v>
      </c>
      <c r="M57" s="68"/>
      <c r="N57" s="88"/>
      <c r="O57" s="88"/>
      <c r="P57" s="88"/>
      <c r="Q57" s="57"/>
      <c r="R57" s="75"/>
    </row>
    <row r="58" spans="1:18" ht="72" hidden="1" customHeight="1" x14ac:dyDescent="0.25">
      <c r="A58" s="60"/>
      <c r="B58" s="63"/>
      <c r="C58" s="77"/>
      <c r="D58" s="34" t="s">
        <v>20</v>
      </c>
      <c r="E58" s="35">
        <v>0</v>
      </c>
      <c r="F58" s="35">
        <v>0</v>
      </c>
      <c r="G58" s="35"/>
      <c r="H58" s="35"/>
      <c r="I58" s="35"/>
      <c r="J58" s="35"/>
      <c r="K58" s="35"/>
      <c r="L58" s="36" t="s">
        <v>35</v>
      </c>
      <c r="M58" s="65"/>
      <c r="N58" s="67"/>
      <c r="O58" s="67"/>
      <c r="P58" s="67"/>
      <c r="Q58" s="57"/>
      <c r="R58" s="76"/>
    </row>
    <row r="59" spans="1:18" ht="27" hidden="1" customHeight="1" x14ac:dyDescent="0.25">
      <c r="A59" s="58" t="s">
        <v>72</v>
      </c>
      <c r="B59" s="61" t="s">
        <v>73</v>
      </c>
      <c r="C59" s="77" t="s">
        <v>37</v>
      </c>
      <c r="D59" s="34" t="s">
        <v>18</v>
      </c>
      <c r="E59" s="35">
        <f t="shared" ref="E59" si="7">E60+E61</f>
        <v>0</v>
      </c>
      <c r="F59" s="35">
        <f t="shared" ref="F59" si="8">F60+F61</f>
        <v>0</v>
      </c>
      <c r="G59" s="35"/>
      <c r="H59" s="35"/>
      <c r="I59" s="35"/>
      <c r="J59" s="35"/>
      <c r="K59" s="35"/>
      <c r="L59" s="36" t="s">
        <v>35</v>
      </c>
      <c r="M59" s="6" t="s">
        <v>74</v>
      </c>
      <c r="N59" s="35">
        <v>100</v>
      </c>
      <c r="O59" s="35">
        <v>78</v>
      </c>
      <c r="P59" s="35">
        <f>O59/N59*100</f>
        <v>78</v>
      </c>
      <c r="Q59" s="57" t="s">
        <v>29</v>
      </c>
      <c r="R59" s="74"/>
    </row>
    <row r="60" spans="1:18" ht="25.5" hidden="1" customHeight="1" x14ac:dyDescent="0.25">
      <c r="A60" s="59"/>
      <c r="B60" s="62"/>
      <c r="C60" s="77"/>
      <c r="D60" s="34" t="s">
        <v>19</v>
      </c>
      <c r="E60" s="35">
        <v>0</v>
      </c>
      <c r="F60" s="35">
        <v>0</v>
      </c>
      <c r="G60" s="35"/>
      <c r="H60" s="35"/>
      <c r="I60" s="35"/>
      <c r="J60" s="35"/>
      <c r="K60" s="35"/>
      <c r="L60" s="36" t="s">
        <v>35</v>
      </c>
      <c r="M60" s="79" t="s">
        <v>62</v>
      </c>
      <c r="N60" s="80">
        <v>1</v>
      </c>
      <c r="O60" s="80">
        <v>1</v>
      </c>
      <c r="P60" s="80">
        <f>O60/N60*100</f>
        <v>100</v>
      </c>
      <c r="Q60" s="57"/>
      <c r="R60" s="75"/>
    </row>
    <row r="61" spans="1:18" ht="18.75" hidden="1" customHeight="1" x14ac:dyDescent="0.25">
      <c r="A61" s="60"/>
      <c r="B61" s="63"/>
      <c r="C61" s="77"/>
      <c r="D61" s="34" t="s">
        <v>20</v>
      </c>
      <c r="E61" s="35">
        <v>0</v>
      </c>
      <c r="F61" s="35">
        <v>0</v>
      </c>
      <c r="G61" s="35"/>
      <c r="H61" s="35"/>
      <c r="I61" s="35"/>
      <c r="J61" s="35"/>
      <c r="K61" s="35"/>
      <c r="L61" s="36" t="s">
        <v>35</v>
      </c>
      <c r="M61" s="79"/>
      <c r="N61" s="80"/>
      <c r="O61" s="80"/>
      <c r="P61" s="80"/>
      <c r="Q61" s="57"/>
      <c r="R61" s="76"/>
    </row>
    <row r="62" spans="1:18" ht="42" hidden="1" customHeight="1" x14ac:dyDescent="0.25">
      <c r="A62" s="81" t="s">
        <v>75</v>
      </c>
      <c r="B62" s="84" t="s">
        <v>76</v>
      </c>
      <c r="C62" s="89" t="s">
        <v>37</v>
      </c>
      <c r="D62" s="29" t="s">
        <v>18</v>
      </c>
      <c r="E62" s="28">
        <f>E63+E64</f>
        <v>3660.1</v>
      </c>
      <c r="F62" s="28">
        <f>F63+F64</f>
        <v>3122.6366800000001</v>
      </c>
      <c r="G62" s="78"/>
      <c r="H62" s="78"/>
      <c r="I62" s="78"/>
      <c r="J62" s="87"/>
      <c r="K62" s="87"/>
      <c r="L62" s="20">
        <v>0</v>
      </c>
      <c r="M62" s="78"/>
      <c r="N62" s="78"/>
      <c r="O62" s="78"/>
      <c r="P62" s="78"/>
      <c r="Q62" s="78" t="s">
        <v>29</v>
      </c>
      <c r="R62" s="102"/>
    </row>
    <row r="63" spans="1:18" ht="42" hidden="1" customHeight="1" x14ac:dyDescent="0.25">
      <c r="A63" s="82"/>
      <c r="B63" s="85"/>
      <c r="C63" s="90"/>
      <c r="D63" s="29" t="s">
        <v>19</v>
      </c>
      <c r="E63" s="28">
        <f>E66+E69+E72</f>
        <v>3660.1</v>
      </c>
      <c r="F63" s="28">
        <f>F66+F69+F72</f>
        <v>3122.6366800000001</v>
      </c>
      <c r="G63" s="78"/>
      <c r="H63" s="78"/>
      <c r="I63" s="78"/>
      <c r="J63" s="87"/>
      <c r="K63" s="87"/>
      <c r="L63" s="20">
        <v>0</v>
      </c>
      <c r="M63" s="78"/>
      <c r="N63" s="78"/>
      <c r="O63" s="78"/>
      <c r="P63" s="78"/>
      <c r="Q63" s="78"/>
      <c r="R63" s="103"/>
    </row>
    <row r="64" spans="1:18" ht="42" hidden="1" customHeight="1" x14ac:dyDescent="0.25">
      <c r="A64" s="83"/>
      <c r="B64" s="86"/>
      <c r="C64" s="91"/>
      <c r="D64" s="29" t="s">
        <v>20</v>
      </c>
      <c r="E64" s="28">
        <f>E67+E70+E73</f>
        <v>0</v>
      </c>
      <c r="F64" s="28">
        <f>F67+F70+F73</f>
        <v>0</v>
      </c>
      <c r="G64" s="78"/>
      <c r="H64" s="78"/>
      <c r="I64" s="78"/>
      <c r="J64" s="87"/>
      <c r="K64" s="87"/>
      <c r="L64" s="20">
        <v>0</v>
      </c>
      <c r="M64" s="78"/>
      <c r="N64" s="78"/>
      <c r="O64" s="78"/>
      <c r="P64" s="78"/>
      <c r="Q64" s="78"/>
      <c r="R64" s="104"/>
    </row>
    <row r="65" spans="1:18" ht="69" hidden="1" customHeight="1" x14ac:dyDescent="0.25">
      <c r="A65" s="58" t="s">
        <v>77</v>
      </c>
      <c r="B65" s="61" t="s">
        <v>24</v>
      </c>
      <c r="C65" s="77" t="s">
        <v>37</v>
      </c>
      <c r="D65" s="34" t="s">
        <v>18</v>
      </c>
      <c r="E65" s="35">
        <f>E66+E67</f>
        <v>2500</v>
      </c>
      <c r="F65" s="35">
        <f>F66+F67</f>
        <v>2324.9999600000001</v>
      </c>
      <c r="G65" s="35"/>
      <c r="H65" s="35"/>
      <c r="I65" s="35"/>
      <c r="J65" s="35"/>
      <c r="K65" s="35"/>
      <c r="L65" s="36">
        <f>F65/E65</f>
        <v>0.92999998400000006</v>
      </c>
      <c r="M65" s="37" t="s">
        <v>78</v>
      </c>
      <c r="N65" s="35">
        <v>100</v>
      </c>
      <c r="O65" s="35">
        <v>100</v>
      </c>
      <c r="P65" s="35">
        <f>O65/N65*100</f>
        <v>100</v>
      </c>
      <c r="Q65" s="57" t="s">
        <v>29</v>
      </c>
      <c r="R65" s="74"/>
    </row>
    <row r="66" spans="1:18" ht="50.25" hidden="1" customHeight="1" x14ac:dyDescent="0.25">
      <c r="A66" s="59"/>
      <c r="B66" s="62"/>
      <c r="C66" s="77"/>
      <c r="D66" s="34" t="s">
        <v>19</v>
      </c>
      <c r="E66" s="35">
        <v>2500</v>
      </c>
      <c r="F66" s="35">
        <v>2324.9999600000001</v>
      </c>
      <c r="G66" s="35"/>
      <c r="H66" s="35"/>
      <c r="I66" s="35"/>
      <c r="J66" s="35"/>
      <c r="K66" s="35"/>
      <c r="L66" s="36">
        <f>F66/E66</f>
        <v>0.92999998400000006</v>
      </c>
      <c r="M66" s="64" t="s">
        <v>79</v>
      </c>
      <c r="N66" s="69">
        <v>100</v>
      </c>
      <c r="O66" s="69">
        <v>100</v>
      </c>
      <c r="P66" s="74">
        <f>O66/N66*100</f>
        <v>100</v>
      </c>
      <c r="Q66" s="57"/>
      <c r="R66" s="75"/>
    </row>
    <row r="67" spans="1:18" ht="20.25" hidden="1" customHeight="1" x14ac:dyDescent="0.25">
      <c r="A67" s="60"/>
      <c r="B67" s="63"/>
      <c r="C67" s="77"/>
      <c r="D67" s="34" t="s">
        <v>20</v>
      </c>
      <c r="E67" s="35">
        <v>0</v>
      </c>
      <c r="F67" s="35">
        <v>0</v>
      </c>
      <c r="G67" s="35"/>
      <c r="H67" s="35"/>
      <c r="I67" s="35"/>
      <c r="J67" s="35"/>
      <c r="K67" s="35"/>
      <c r="L67" s="36" t="s">
        <v>35</v>
      </c>
      <c r="M67" s="65"/>
      <c r="N67" s="71"/>
      <c r="O67" s="71"/>
      <c r="P67" s="76"/>
      <c r="Q67" s="57"/>
      <c r="R67" s="76"/>
    </row>
    <row r="68" spans="1:18" ht="42" hidden="1" customHeight="1" x14ac:dyDescent="0.25">
      <c r="A68" s="58" t="s">
        <v>80</v>
      </c>
      <c r="B68" s="61" t="s">
        <v>82</v>
      </c>
      <c r="C68" s="77" t="s">
        <v>37</v>
      </c>
      <c r="D68" s="34" t="s">
        <v>18</v>
      </c>
      <c r="E68" s="35">
        <f>E69+E70</f>
        <v>660.1</v>
      </c>
      <c r="F68" s="35">
        <f>F69+F70</f>
        <v>297.63671999999997</v>
      </c>
      <c r="G68" s="35"/>
      <c r="H68" s="35"/>
      <c r="I68" s="35"/>
      <c r="J68" s="35"/>
      <c r="K68" s="35"/>
      <c r="L68" s="36">
        <f>F68/E68</f>
        <v>0.45089640963490374</v>
      </c>
      <c r="M68" s="64" t="s">
        <v>83</v>
      </c>
      <c r="N68" s="69">
        <v>1</v>
      </c>
      <c r="O68" s="69">
        <v>0</v>
      </c>
      <c r="P68" s="69">
        <f>O68/N68*100</f>
        <v>0</v>
      </c>
      <c r="Q68" s="57" t="s">
        <v>29</v>
      </c>
      <c r="R68" s="74" t="s">
        <v>90</v>
      </c>
    </row>
    <row r="69" spans="1:18" ht="42" hidden="1" customHeight="1" x14ac:dyDescent="0.25">
      <c r="A69" s="59"/>
      <c r="B69" s="62"/>
      <c r="C69" s="77"/>
      <c r="D69" s="34" t="s">
        <v>19</v>
      </c>
      <c r="E69" s="35">
        <v>660.1</v>
      </c>
      <c r="F69" s="35">
        <v>297.63671999999997</v>
      </c>
      <c r="G69" s="35"/>
      <c r="H69" s="35"/>
      <c r="I69" s="35"/>
      <c r="J69" s="35"/>
      <c r="K69" s="35"/>
      <c r="L69" s="36">
        <f>F69/E69</f>
        <v>0.45089640963490374</v>
      </c>
      <c r="M69" s="68"/>
      <c r="N69" s="70"/>
      <c r="O69" s="70"/>
      <c r="P69" s="70"/>
      <c r="Q69" s="57"/>
      <c r="R69" s="75"/>
    </row>
    <row r="70" spans="1:18" ht="42" hidden="1" customHeight="1" x14ac:dyDescent="0.25">
      <c r="A70" s="60"/>
      <c r="B70" s="63"/>
      <c r="C70" s="77"/>
      <c r="D70" s="34" t="s">
        <v>20</v>
      </c>
      <c r="E70" s="35">
        <v>0</v>
      </c>
      <c r="F70" s="35">
        <v>0</v>
      </c>
      <c r="G70" s="35"/>
      <c r="H70" s="35"/>
      <c r="I70" s="35"/>
      <c r="J70" s="35"/>
      <c r="K70" s="35"/>
      <c r="L70" s="36" t="s">
        <v>35</v>
      </c>
      <c r="M70" s="65"/>
      <c r="N70" s="71"/>
      <c r="O70" s="71"/>
      <c r="P70" s="71"/>
      <c r="Q70" s="57"/>
      <c r="R70" s="76"/>
    </row>
    <row r="71" spans="1:18" ht="45.75" hidden="1" customHeight="1" x14ac:dyDescent="0.25">
      <c r="A71" s="58" t="s">
        <v>81</v>
      </c>
      <c r="B71" s="61" t="s">
        <v>84</v>
      </c>
      <c r="C71" s="77" t="s">
        <v>37</v>
      </c>
      <c r="D71" s="34" t="s">
        <v>18</v>
      </c>
      <c r="E71" s="35">
        <f>E72+E73</f>
        <v>500</v>
      </c>
      <c r="F71" s="35">
        <f>F72+F73</f>
        <v>500</v>
      </c>
      <c r="G71" s="35"/>
      <c r="H71" s="35"/>
      <c r="I71" s="35"/>
      <c r="J71" s="35"/>
      <c r="K71" s="35"/>
      <c r="L71" s="36">
        <f>F71/E71</f>
        <v>1</v>
      </c>
      <c r="M71" s="37" t="s">
        <v>85</v>
      </c>
      <c r="N71" s="35">
        <v>1</v>
      </c>
      <c r="O71" s="35">
        <v>1</v>
      </c>
      <c r="P71" s="35">
        <f>O71/N71*100</f>
        <v>100</v>
      </c>
      <c r="Q71" s="57" t="s">
        <v>29</v>
      </c>
      <c r="R71" s="74" t="s">
        <v>91</v>
      </c>
    </row>
    <row r="72" spans="1:18" ht="24" hidden="1" customHeight="1" x14ac:dyDescent="0.25">
      <c r="A72" s="59"/>
      <c r="B72" s="62"/>
      <c r="C72" s="77"/>
      <c r="D72" s="34" t="s">
        <v>19</v>
      </c>
      <c r="E72" s="35">
        <v>500</v>
      </c>
      <c r="F72" s="35">
        <v>500</v>
      </c>
      <c r="G72" s="35"/>
      <c r="H72" s="35"/>
      <c r="I72" s="35"/>
      <c r="J72" s="35"/>
      <c r="K72" s="35"/>
      <c r="L72" s="36">
        <f>F72/E72</f>
        <v>1</v>
      </c>
      <c r="M72" s="66" t="s">
        <v>86</v>
      </c>
      <c r="N72" s="66" t="s">
        <v>87</v>
      </c>
      <c r="O72" s="66">
        <v>2</v>
      </c>
      <c r="P72" s="72">
        <f>O72/3*100</f>
        <v>66.666666666666657</v>
      </c>
      <c r="Q72" s="57"/>
      <c r="R72" s="75"/>
    </row>
    <row r="73" spans="1:18" ht="17.25" hidden="1" customHeight="1" x14ac:dyDescent="0.25">
      <c r="A73" s="60"/>
      <c r="B73" s="63"/>
      <c r="C73" s="77"/>
      <c r="D73" s="34" t="s">
        <v>20</v>
      </c>
      <c r="E73" s="35">
        <v>0</v>
      </c>
      <c r="F73" s="35">
        <v>0</v>
      </c>
      <c r="G73" s="35"/>
      <c r="H73" s="35"/>
      <c r="I73" s="35"/>
      <c r="J73" s="35"/>
      <c r="K73" s="35"/>
      <c r="L73" s="36" t="s">
        <v>35</v>
      </c>
      <c r="M73" s="67"/>
      <c r="N73" s="67"/>
      <c r="O73" s="67"/>
      <c r="P73" s="73"/>
      <c r="Q73" s="57"/>
      <c r="R73" s="76"/>
    </row>
  </sheetData>
  <autoFilter ref="A7:R73"/>
  <customSheetViews>
    <customSheetView guid="{D9F834C0-FD26-4698-B06D-12AB28070B23}" scale="85" showPageBreaks="1" fitToPage="1" printArea="1" showAutoFilter="1" hiddenColumns="1" view="pageBreakPreview" topLeftCell="A15">
      <selection activeCell="M30" sqref="M30:M31"/>
      <rowBreaks count="9" manualBreakCount="9">
        <brk id="46" max="17" man="1"/>
        <brk id="70" max="17" man="1"/>
        <brk id="94" max="17" man="1"/>
        <brk id="115" max="17" man="1"/>
        <brk id="133" max="17" man="1"/>
        <brk id="148" max="17" man="1"/>
        <brk id="172" max="17" man="1"/>
        <brk id="195" max="17" man="1"/>
        <brk id="210" max="17" man="1"/>
      </rowBreaks>
      <pageMargins left="0.31496062992125984" right="0.15748031496062992" top="0.19685039370078741" bottom="0.19685039370078741" header="0.15748031496062992" footer="0.31496062992125984"/>
      <pageSetup paperSize="9" scale="70" fitToHeight="0" orientation="landscape" horizontalDpi="300" verticalDpi="300" r:id="rId1"/>
      <autoFilter ref="A7:R223"/>
    </customSheetView>
    <customSheetView guid="{3B851F14-A8AC-440F-B3FD-535C4FEDD8B6}" showPageBreaks="1" fitToPage="1" printArea="1" showAutoFilter="1" hiddenColumns="1">
      <selection activeCell="F57" sqref="F57"/>
      <pageMargins left="0.31496062992125984" right="0.15748031496062992" top="0.19685039370078741" bottom="0.19685039370078741" header="0.15748031496062992" footer="0.31496062992125984"/>
      <pageSetup paperSize="8" scale="95" fitToHeight="4" orientation="landscape" horizontalDpi="300" verticalDpi="300" r:id="rId2"/>
      <autoFilter ref="A7:R223"/>
    </customSheetView>
    <customSheetView guid="{1366A8CF-5A15-4CDE-8A0E-F774B253CE20}" fitToPage="1" showAutoFilter="1" hiddenColumns="1">
      <pane xSplit="2" ySplit="6" topLeftCell="D214" activePane="bottomRight" state="frozen"/>
      <selection pane="bottomRight" activeCell="R114" sqref="R114:R117"/>
      <pageMargins left="0.31496062992125984" right="0.31496062992125984" top="0.19685039370078741" bottom="0.19685039370078741" header="0.15748031496062992" footer="0.31496062992125984"/>
      <pageSetup paperSize="9" scale="65" fitToHeight="0" orientation="landscape" horizontalDpi="300" verticalDpi="300" r:id="rId3"/>
      <autoFilter ref="A7:R223"/>
    </customSheetView>
    <customSheetView guid="{FF00C2E4-CE02-4908-843F-9E9637F1D354}" fitToPage="1" showAutoFilter="1" hiddenColumns="1" topLeftCell="A155">
      <selection activeCell="O173" sqref="O173:O175"/>
      <pageMargins left="0.31496062992125984" right="0.31496062992125984" top="0.19685039370078741" bottom="0.19685039370078741" header="0.15748031496062992" footer="0.31496062992125984"/>
      <pageSetup paperSize="9" scale="65" fitToHeight="0" orientation="landscape" horizontalDpi="300" verticalDpi="300" r:id="rId4"/>
      <autoFilter ref="A7:R223"/>
    </customSheetView>
    <customSheetView guid="{CB06CD9E-55E4-4100-AD98-7D11876EFC49}" fitToPage="1" showAutoFilter="1" hiddenColumns="1">
      <pane xSplit="2" ySplit="6" topLeftCell="D120" activePane="bottomRight" state="frozen"/>
      <selection pane="bottomRight" activeCell="O123" sqref="O123"/>
      <pageMargins left="0.31496062992125984" right="0.31496062992125984" top="0.19685039370078741" bottom="0.19685039370078741" header="0.15748031496062992" footer="0.31496062992125984"/>
      <pageSetup paperSize="9" scale="65" fitToHeight="0" orientation="landscape" horizontalDpi="300" verticalDpi="300" r:id="rId5"/>
      <autoFilter ref="A7:R223"/>
    </customSheetView>
    <customSheetView guid="{BE736ABC-6C3C-42E0-8AB8-E50504BE9C47}" showPageBreaks="1" fitToPage="1" showAutoFilter="1" hiddenRows="1" hiddenColumns="1" topLeftCell="A174">
      <selection activeCell="F183" sqref="F183"/>
      <pageMargins left="0.31496062992125984" right="0.31496062992125984" top="0.74803149606299213" bottom="0.55118110236220474" header="0.31496062992125984" footer="0.31496062992125984"/>
      <pageSetup paperSize="9" scale="69" fitToHeight="0" orientation="landscape" horizontalDpi="300" verticalDpi="300" r:id="rId6"/>
      <autoFilter ref="A7:R223"/>
    </customSheetView>
  </customSheetViews>
  <mergeCells count="270">
    <mergeCell ref="C14:C16"/>
    <mergeCell ref="Q14:Q16"/>
    <mergeCell ref="L14:L16"/>
    <mergeCell ref="Q11:Q13"/>
    <mergeCell ref="A11:A13"/>
    <mergeCell ref="A14:A16"/>
    <mergeCell ref="B14:B16"/>
    <mergeCell ref="A26:A28"/>
    <mergeCell ref="B26:B28"/>
    <mergeCell ref="C26:C28"/>
    <mergeCell ref="Q26:Q28"/>
    <mergeCell ref="P26:P28"/>
    <mergeCell ref="N26:N28"/>
    <mergeCell ref="O26:O28"/>
    <mergeCell ref="M26:M28"/>
    <mergeCell ref="A5:A6"/>
    <mergeCell ref="B5:B6"/>
    <mergeCell ref="D5:L5"/>
    <mergeCell ref="M5:P5"/>
    <mergeCell ref="Q5:Q6"/>
    <mergeCell ref="R5:R6"/>
    <mergeCell ref="C5:C6"/>
    <mergeCell ref="K8:K10"/>
    <mergeCell ref="Q8:Q10"/>
    <mergeCell ref="R8:R10"/>
    <mergeCell ref="C8:C10"/>
    <mergeCell ref="A2:R3"/>
    <mergeCell ref="K32:K34"/>
    <mergeCell ref="L32:L34"/>
    <mergeCell ref="M29:M31"/>
    <mergeCell ref="M32:M34"/>
    <mergeCell ref="P23:P25"/>
    <mergeCell ref="Q23:Q25"/>
    <mergeCell ref="H23:H25"/>
    <mergeCell ref="I23:I25"/>
    <mergeCell ref="J23:J25"/>
    <mergeCell ref="K23:K25"/>
    <mergeCell ref="Q29:Q31"/>
    <mergeCell ref="Q32:Q34"/>
    <mergeCell ref="P29:P31"/>
    <mergeCell ref="N32:N34"/>
    <mergeCell ref="A23:A25"/>
    <mergeCell ref="B23:B25"/>
    <mergeCell ref="K20:K22"/>
    <mergeCell ref="Q20:Q22"/>
    <mergeCell ref="K17:K19"/>
    <mergeCell ref="Q17:Q19"/>
    <mergeCell ref="G20:G22"/>
    <mergeCell ref="H20:H22"/>
    <mergeCell ref="I20:I22"/>
    <mergeCell ref="J20:J22"/>
    <mergeCell ref="G17:G19"/>
    <mergeCell ref="H17:H19"/>
    <mergeCell ref="I17:I19"/>
    <mergeCell ref="J17:J19"/>
    <mergeCell ref="C20:C22"/>
    <mergeCell ref="A20:A22"/>
    <mergeCell ref="B20:B22"/>
    <mergeCell ref="A17:A19"/>
    <mergeCell ref="B17:B19"/>
    <mergeCell ref="C17:C19"/>
    <mergeCell ref="Q47:Q49"/>
    <mergeCell ref="I47:I49"/>
    <mergeCell ref="G14:G16"/>
    <mergeCell ref="H14:H16"/>
    <mergeCell ref="I14:I16"/>
    <mergeCell ref="J14:J16"/>
    <mergeCell ref="K35:K37"/>
    <mergeCell ref="M35:M37"/>
    <mergeCell ref="N35:N37"/>
    <mergeCell ref="O35:O37"/>
    <mergeCell ref="P35:P37"/>
    <mergeCell ref="O17:O19"/>
    <mergeCell ref="P17:P19"/>
    <mergeCell ref="K14:K16"/>
    <mergeCell ref="M20:M22"/>
    <mergeCell ref="N20:N22"/>
    <mergeCell ref="O20:O22"/>
    <mergeCell ref="P20:P22"/>
    <mergeCell ref="M17:M19"/>
    <mergeCell ref="N17:N19"/>
    <mergeCell ref="M14:M16"/>
    <mergeCell ref="N14:N16"/>
    <mergeCell ref="O14:O16"/>
    <mergeCell ref="P14:P16"/>
    <mergeCell ref="O32:O34"/>
    <mergeCell ref="P32:P34"/>
    <mergeCell ref="Q35:Q37"/>
    <mergeCell ref="C62:C64"/>
    <mergeCell ref="Q59:Q61"/>
    <mergeCell ref="P47:P49"/>
    <mergeCell ref="M50:M51"/>
    <mergeCell ref="G23:G25"/>
    <mergeCell ref="L23:L25"/>
    <mergeCell ref="M23:M25"/>
    <mergeCell ref="N23:N25"/>
    <mergeCell ref="O23:O25"/>
    <mergeCell ref="C23:C25"/>
    <mergeCell ref="J29:J31"/>
    <mergeCell ref="K29:K31"/>
    <mergeCell ref="L29:L31"/>
    <mergeCell ref="N29:N31"/>
    <mergeCell ref="O29:O31"/>
    <mergeCell ref="M44:M46"/>
    <mergeCell ref="N44:N46"/>
    <mergeCell ref="O44:O46"/>
    <mergeCell ref="P44:P46"/>
    <mergeCell ref="Q44:Q46"/>
    <mergeCell ref="Q41:Q43"/>
    <mergeCell ref="B11:B13"/>
    <mergeCell ref="B8:B10"/>
    <mergeCell ref="M8:M10"/>
    <mergeCell ref="M11:M13"/>
    <mergeCell ref="N8:N10"/>
    <mergeCell ref="O8:O10"/>
    <mergeCell ref="P8:P10"/>
    <mergeCell ref="N11:N13"/>
    <mergeCell ref="O11:O13"/>
    <mergeCell ref="P11:P13"/>
    <mergeCell ref="K11:K13"/>
    <mergeCell ref="G8:G10"/>
    <mergeCell ref="C11:C13"/>
    <mergeCell ref="H8:H10"/>
    <mergeCell ref="I8:I10"/>
    <mergeCell ref="J8:J10"/>
    <mergeCell ref="G11:G13"/>
    <mergeCell ref="H11:H13"/>
    <mergeCell ref="I11:I13"/>
    <mergeCell ref="J11:J13"/>
    <mergeCell ref="R11:R13"/>
    <mergeCell ref="R23:R25"/>
    <mergeCell ref="R59:R61"/>
    <mergeCell ref="R47:R49"/>
    <mergeCell ref="R54:R55"/>
    <mergeCell ref="R56:R58"/>
    <mergeCell ref="R62:R64"/>
    <mergeCell ref="R14:R16"/>
    <mergeCell ref="R20:R22"/>
    <mergeCell ref="R35:R37"/>
    <mergeCell ref="R50:R51"/>
    <mergeCell ref="R17:R19"/>
    <mergeCell ref="R29:R31"/>
    <mergeCell ref="R32:R34"/>
    <mergeCell ref="R44:R46"/>
    <mergeCell ref="R26:R28"/>
    <mergeCell ref="A44:A46"/>
    <mergeCell ref="B44:B46"/>
    <mergeCell ref="C44:C46"/>
    <mergeCell ref="G44:G46"/>
    <mergeCell ref="H44:H46"/>
    <mergeCell ref="I44:I46"/>
    <mergeCell ref="J44:J46"/>
    <mergeCell ref="K44:K46"/>
    <mergeCell ref="L44:L46"/>
    <mergeCell ref="A35:A37"/>
    <mergeCell ref="B35:B37"/>
    <mergeCell ref="C35:C37"/>
    <mergeCell ref="G35:G37"/>
    <mergeCell ref="H35:H37"/>
    <mergeCell ref="I35:I37"/>
    <mergeCell ref="J35:J37"/>
    <mergeCell ref="A29:A31"/>
    <mergeCell ref="B29:B31"/>
    <mergeCell ref="B32:B34"/>
    <mergeCell ref="A32:A34"/>
    <mergeCell ref="C29:C31"/>
    <mergeCell ref="C32:C34"/>
    <mergeCell ref="G29:G31"/>
    <mergeCell ref="H29:H31"/>
    <mergeCell ref="I29:I31"/>
    <mergeCell ref="G32:G34"/>
    <mergeCell ref="H32:H34"/>
    <mergeCell ref="I32:I34"/>
    <mergeCell ref="J32:J34"/>
    <mergeCell ref="A41:A43"/>
    <mergeCell ref="B41:B43"/>
    <mergeCell ref="C41:C43"/>
    <mergeCell ref="M41:M43"/>
    <mergeCell ref="N41:N43"/>
    <mergeCell ref="O41:O43"/>
    <mergeCell ref="P41:P43"/>
    <mergeCell ref="R41:R43"/>
    <mergeCell ref="A38:A40"/>
    <mergeCell ref="C38:C40"/>
    <mergeCell ref="B38:B40"/>
    <mergeCell ref="M38:M40"/>
    <mergeCell ref="N38:N40"/>
    <mergeCell ref="O38:O40"/>
    <mergeCell ref="P38:P40"/>
    <mergeCell ref="Q38:Q40"/>
    <mergeCell ref="R38:R40"/>
    <mergeCell ref="A47:A49"/>
    <mergeCell ref="B47:B49"/>
    <mergeCell ref="C47:C49"/>
    <mergeCell ref="C50:C52"/>
    <mergeCell ref="C53:C55"/>
    <mergeCell ref="C56:C58"/>
    <mergeCell ref="C59:C61"/>
    <mergeCell ref="G47:G49"/>
    <mergeCell ref="H47:H49"/>
    <mergeCell ref="A56:A58"/>
    <mergeCell ref="B56:B58"/>
    <mergeCell ref="B50:B52"/>
    <mergeCell ref="A50:A52"/>
    <mergeCell ref="J47:J49"/>
    <mergeCell ref="K47:K49"/>
    <mergeCell ref="M47:M49"/>
    <mergeCell ref="N47:N49"/>
    <mergeCell ref="O47:O49"/>
    <mergeCell ref="M62:M64"/>
    <mergeCell ref="N62:N64"/>
    <mergeCell ref="O62:O64"/>
    <mergeCell ref="P62:P64"/>
    <mergeCell ref="O54:O55"/>
    <mergeCell ref="P54:P55"/>
    <mergeCell ref="M56:M58"/>
    <mergeCell ref="N56:N58"/>
    <mergeCell ref="O56:O58"/>
    <mergeCell ref="P56:P58"/>
    <mergeCell ref="N50:N51"/>
    <mergeCell ref="O50:O51"/>
    <mergeCell ref="P50:P51"/>
    <mergeCell ref="A59:A61"/>
    <mergeCell ref="B59:B61"/>
    <mergeCell ref="A62:A64"/>
    <mergeCell ref="B62:B64"/>
    <mergeCell ref="G62:G64"/>
    <mergeCell ref="H62:H64"/>
    <mergeCell ref="I62:I64"/>
    <mergeCell ref="J62:J64"/>
    <mergeCell ref="K62:K64"/>
    <mergeCell ref="R68:R70"/>
    <mergeCell ref="C68:C70"/>
    <mergeCell ref="C71:C73"/>
    <mergeCell ref="Q65:Q67"/>
    <mergeCell ref="Q68:Q70"/>
    <mergeCell ref="Q71:Q73"/>
    <mergeCell ref="B65:B67"/>
    <mergeCell ref="A65:A67"/>
    <mergeCell ref="M66:M67"/>
    <mergeCell ref="N66:N67"/>
    <mergeCell ref="O66:O67"/>
    <mergeCell ref="P66:P67"/>
    <mergeCell ref="C65:C67"/>
    <mergeCell ref="R65:R67"/>
    <mergeCell ref="R71:R73"/>
    <mergeCell ref="Q50:Q52"/>
    <mergeCell ref="Q53:Q55"/>
    <mergeCell ref="A53:A55"/>
    <mergeCell ref="B53:B55"/>
    <mergeCell ref="M54:M55"/>
    <mergeCell ref="N54:N55"/>
    <mergeCell ref="A68:A70"/>
    <mergeCell ref="A71:A73"/>
    <mergeCell ref="B68:B70"/>
    <mergeCell ref="B71:B73"/>
    <mergeCell ref="M68:M70"/>
    <mergeCell ref="N68:N70"/>
    <mergeCell ref="O68:O70"/>
    <mergeCell ref="P68:P70"/>
    <mergeCell ref="M72:M73"/>
    <mergeCell ref="N72:N73"/>
    <mergeCell ref="O72:O73"/>
    <mergeCell ref="P72:P73"/>
    <mergeCell ref="Q56:Q58"/>
    <mergeCell ref="Q62:Q64"/>
    <mergeCell ref="M60:M61"/>
    <mergeCell ref="N60:N61"/>
    <mergeCell ref="O60:O61"/>
    <mergeCell ref="P60:P61"/>
  </mergeCells>
  <pageMargins left="0.31496062992125984" right="0.15748031496062992" top="0.19685039370078741" bottom="0.19685039370078741" header="0.15748031496062992" footer="0.31496062992125984"/>
  <pageSetup paperSize="9" scale="70" fitToHeight="0" orientation="landscape" horizontalDpi="300" verticalDpi="300" r:id="rId7"/>
  <rowBreaks count="3" manualBreakCount="3">
    <brk id="22" max="17" man="1"/>
    <brk id="40" max="17" man="1"/>
    <brk id="58" max="1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zoomScale="80" zoomScaleNormal="80" workbookViewId="0">
      <selection activeCell="I12" sqref="I12"/>
    </sheetView>
  </sheetViews>
  <sheetFormatPr defaultColWidth="9.33203125" defaultRowHeight="15.6" x14ac:dyDescent="0.3"/>
  <cols>
    <col min="1" max="1" width="7.44140625" style="47" customWidth="1"/>
    <col min="2" max="2" width="52" style="44" customWidth="1"/>
    <col min="3" max="3" width="13.44140625" style="44" customWidth="1"/>
    <col min="4" max="4" width="22.6640625" style="44" customWidth="1"/>
    <col min="5" max="6" width="11.77734375" style="44" customWidth="1"/>
    <col min="7" max="8" width="15.6640625" style="44" customWidth="1"/>
    <col min="9" max="9" width="28" style="44" customWidth="1"/>
    <col min="10" max="10" width="25.77734375" style="56" customWidth="1"/>
    <col min="11" max="16384" width="9.33203125" style="44"/>
  </cols>
  <sheetData>
    <row r="1" spans="1:10" ht="18" x14ac:dyDescent="0.35">
      <c r="A1" s="40"/>
      <c r="B1" s="41"/>
      <c r="C1" s="42"/>
      <c r="D1" s="41"/>
      <c r="E1" s="41"/>
      <c r="F1" s="41"/>
      <c r="G1" s="43" t="s">
        <v>97</v>
      </c>
      <c r="H1" s="41"/>
      <c r="I1" s="41"/>
    </row>
    <row r="2" spans="1:10" ht="18" x14ac:dyDescent="0.35">
      <c r="A2" s="40"/>
      <c r="B2" s="41"/>
      <c r="C2" s="42"/>
      <c r="D2" s="41"/>
      <c r="E2" s="41"/>
      <c r="F2" s="41"/>
      <c r="G2" s="41"/>
      <c r="H2" s="41"/>
      <c r="I2" s="41"/>
    </row>
    <row r="3" spans="1:10" ht="18" x14ac:dyDescent="0.35">
      <c r="A3" s="127" t="s">
        <v>98</v>
      </c>
      <c r="B3" s="127"/>
      <c r="C3" s="127"/>
      <c r="D3" s="127"/>
      <c r="E3" s="127"/>
      <c r="F3" s="127"/>
      <c r="G3" s="127"/>
      <c r="H3" s="127"/>
      <c r="I3" s="127"/>
      <c r="J3" s="45"/>
    </row>
    <row r="4" spans="1:10" x14ac:dyDescent="0.3">
      <c r="A4" s="46"/>
      <c r="C4" s="47"/>
    </row>
    <row r="5" spans="1:10" ht="18" customHeight="1" x14ac:dyDescent="0.3">
      <c r="A5" s="128" t="s">
        <v>99</v>
      </c>
      <c r="B5" s="128" t="s">
        <v>100</v>
      </c>
      <c r="C5" s="128" t="s">
        <v>101</v>
      </c>
      <c r="D5" s="128" t="s">
        <v>102</v>
      </c>
      <c r="E5" s="128"/>
      <c r="F5" s="128"/>
      <c r="G5" s="124" t="s">
        <v>103</v>
      </c>
      <c r="H5" s="124" t="s">
        <v>104</v>
      </c>
      <c r="I5" s="124" t="s">
        <v>105</v>
      </c>
      <c r="J5" s="124" t="s">
        <v>131</v>
      </c>
    </row>
    <row r="6" spans="1:10" ht="53.4" customHeight="1" x14ac:dyDescent="0.3">
      <c r="A6" s="128"/>
      <c r="B6" s="128"/>
      <c r="C6" s="128"/>
      <c r="D6" s="51" t="s">
        <v>106</v>
      </c>
      <c r="E6" s="124" t="s">
        <v>107</v>
      </c>
      <c r="F6" s="124"/>
      <c r="G6" s="124"/>
      <c r="H6" s="124"/>
      <c r="I6" s="124"/>
      <c r="J6" s="124"/>
    </row>
    <row r="7" spans="1:10" x14ac:dyDescent="0.3">
      <c r="A7" s="128"/>
      <c r="B7" s="128"/>
      <c r="C7" s="128"/>
      <c r="D7" s="51" t="s">
        <v>108</v>
      </c>
      <c r="E7" s="51" t="s">
        <v>109</v>
      </c>
      <c r="F7" s="51" t="s">
        <v>108</v>
      </c>
      <c r="G7" s="124"/>
      <c r="H7" s="124"/>
      <c r="I7" s="124"/>
      <c r="J7" s="124"/>
    </row>
    <row r="8" spans="1:10" ht="49.5" customHeight="1" x14ac:dyDescent="0.3">
      <c r="A8" s="50"/>
      <c r="B8" s="120" t="s">
        <v>22</v>
      </c>
      <c r="C8" s="121"/>
      <c r="D8" s="121"/>
      <c r="E8" s="121"/>
      <c r="F8" s="121"/>
      <c r="G8" s="121"/>
      <c r="H8" s="121"/>
      <c r="I8" s="121"/>
      <c r="J8" s="121"/>
    </row>
    <row r="9" spans="1:10" ht="19.5" customHeight="1" x14ac:dyDescent="0.3">
      <c r="A9" s="48"/>
      <c r="B9" s="122" t="s">
        <v>112</v>
      </c>
      <c r="C9" s="123"/>
      <c r="D9" s="123"/>
      <c r="E9" s="123"/>
      <c r="F9" s="123"/>
      <c r="G9" s="123"/>
      <c r="H9" s="123"/>
      <c r="I9" s="123"/>
      <c r="J9" s="123"/>
    </row>
    <row r="10" spans="1:10" ht="50.25" customHeight="1" x14ac:dyDescent="0.3">
      <c r="A10" s="48" t="s">
        <v>27</v>
      </c>
      <c r="B10" s="49" t="s">
        <v>113</v>
      </c>
      <c r="C10" s="53" t="s">
        <v>110</v>
      </c>
      <c r="D10" s="49">
        <v>6.8</v>
      </c>
      <c r="E10" s="49">
        <v>6.8</v>
      </c>
      <c r="F10" s="49">
        <v>6.84</v>
      </c>
      <c r="G10" s="54">
        <f t="shared" ref="G10" si="0">F10/D10</f>
        <v>1.0058823529411764</v>
      </c>
      <c r="H10" s="54">
        <f t="shared" ref="H10" si="1">F10/E10</f>
        <v>1.0058823529411764</v>
      </c>
      <c r="I10" s="53" t="s">
        <v>35</v>
      </c>
      <c r="J10" s="49" t="s">
        <v>120</v>
      </c>
    </row>
    <row r="11" spans="1:10" ht="54.75" customHeight="1" x14ac:dyDescent="0.3">
      <c r="A11" s="48" t="s">
        <v>49</v>
      </c>
      <c r="B11" s="49" t="s">
        <v>114</v>
      </c>
      <c r="C11" s="53" t="s">
        <v>110</v>
      </c>
      <c r="D11" s="49">
        <v>50</v>
      </c>
      <c r="E11" s="49">
        <v>25</v>
      </c>
      <c r="F11" s="49">
        <v>32</v>
      </c>
      <c r="G11" s="54">
        <f t="shared" ref="G11:G13" si="2">F11/D11</f>
        <v>0.64</v>
      </c>
      <c r="H11" s="54">
        <f t="shared" ref="H11:H13" si="3">F11/E11</f>
        <v>1.28</v>
      </c>
      <c r="I11" s="49" t="s">
        <v>132</v>
      </c>
      <c r="J11" s="49" t="s">
        <v>120</v>
      </c>
    </row>
    <row r="12" spans="1:10" ht="45" customHeight="1" x14ac:dyDescent="0.3">
      <c r="A12" s="48" t="s">
        <v>125</v>
      </c>
      <c r="B12" s="49" t="s">
        <v>115</v>
      </c>
      <c r="C12" s="53" t="s">
        <v>110</v>
      </c>
      <c r="D12" s="49">
        <v>90</v>
      </c>
      <c r="E12" s="49">
        <v>90</v>
      </c>
      <c r="F12" s="49">
        <v>91</v>
      </c>
      <c r="G12" s="54">
        <f t="shared" si="2"/>
        <v>1.0111111111111111</v>
      </c>
      <c r="H12" s="54">
        <f t="shared" si="3"/>
        <v>1.0111111111111111</v>
      </c>
      <c r="I12" s="53" t="s">
        <v>35</v>
      </c>
      <c r="J12" s="49" t="s">
        <v>120</v>
      </c>
    </row>
    <row r="13" spans="1:10" ht="54.75" customHeight="1" x14ac:dyDescent="0.3">
      <c r="A13" s="48" t="s">
        <v>126</v>
      </c>
      <c r="B13" s="49" t="s">
        <v>116</v>
      </c>
      <c r="C13" s="53" t="s">
        <v>110</v>
      </c>
      <c r="D13" s="49">
        <v>88</v>
      </c>
      <c r="E13" s="49">
        <v>85</v>
      </c>
      <c r="F13" s="49">
        <v>86</v>
      </c>
      <c r="G13" s="54">
        <f t="shared" si="2"/>
        <v>0.97727272727272729</v>
      </c>
      <c r="H13" s="54">
        <f t="shared" si="3"/>
        <v>1.0117647058823529</v>
      </c>
      <c r="I13" s="53" t="s">
        <v>35</v>
      </c>
      <c r="J13" s="49" t="s">
        <v>120</v>
      </c>
    </row>
    <row r="14" spans="1:10" ht="46.5" customHeight="1" x14ac:dyDescent="0.3">
      <c r="A14" s="48" t="s">
        <v>127</v>
      </c>
      <c r="B14" s="49" t="s">
        <v>117</v>
      </c>
      <c r="C14" s="53" t="s">
        <v>118</v>
      </c>
      <c r="D14" s="49">
        <v>0</v>
      </c>
      <c r="E14" s="49">
        <v>0</v>
      </c>
      <c r="F14" s="49">
        <v>0</v>
      </c>
      <c r="G14" s="54">
        <v>1</v>
      </c>
      <c r="H14" s="54">
        <v>1</v>
      </c>
      <c r="I14" s="53" t="s">
        <v>35</v>
      </c>
      <c r="J14" s="49" t="s">
        <v>120</v>
      </c>
    </row>
    <row r="15" spans="1:10" ht="23.25" hidden="1" customHeight="1" x14ac:dyDescent="0.3">
      <c r="A15" s="48"/>
      <c r="B15" s="125" t="s">
        <v>119</v>
      </c>
      <c r="C15" s="126"/>
      <c r="D15" s="126"/>
      <c r="E15" s="126"/>
      <c r="F15" s="126"/>
      <c r="G15" s="126"/>
      <c r="H15" s="126"/>
      <c r="I15" s="126"/>
      <c r="J15" s="126"/>
    </row>
    <row r="16" spans="1:10" ht="41.25" hidden="1" customHeight="1" x14ac:dyDescent="0.3">
      <c r="A16" s="48" t="s">
        <v>57</v>
      </c>
      <c r="B16" s="49" t="s">
        <v>121</v>
      </c>
      <c r="C16" s="53" t="s">
        <v>111</v>
      </c>
      <c r="D16" s="49">
        <v>3</v>
      </c>
      <c r="E16" s="49">
        <v>2.5</v>
      </c>
      <c r="F16" s="49"/>
      <c r="G16" s="54">
        <f t="shared" ref="G16" si="4">F16/D16</f>
        <v>0</v>
      </c>
      <c r="H16" s="54">
        <f t="shared" ref="H16" si="5">F16/E16</f>
        <v>0</v>
      </c>
      <c r="I16" s="49"/>
      <c r="J16" s="49" t="s">
        <v>29</v>
      </c>
    </row>
    <row r="17" spans="1:10" ht="54.75" hidden="1" customHeight="1" x14ac:dyDescent="0.3">
      <c r="A17" s="48" t="s">
        <v>75</v>
      </c>
      <c r="B17" s="49" t="s">
        <v>122</v>
      </c>
      <c r="C17" s="53" t="s">
        <v>110</v>
      </c>
      <c r="D17" s="52" t="s">
        <v>35</v>
      </c>
      <c r="E17" s="49">
        <v>5</v>
      </c>
      <c r="F17" s="49"/>
      <c r="G17" s="55" t="s">
        <v>35</v>
      </c>
      <c r="H17" s="54">
        <f t="shared" ref="H17:H19" si="6">F17/E17</f>
        <v>0</v>
      </c>
      <c r="I17" s="49"/>
      <c r="J17" s="49" t="s">
        <v>29</v>
      </c>
    </row>
    <row r="18" spans="1:10" ht="43.5" hidden="1" customHeight="1" x14ac:dyDescent="0.3">
      <c r="A18" s="48" t="s">
        <v>128</v>
      </c>
      <c r="B18" s="49" t="s">
        <v>123</v>
      </c>
      <c r="C18" s="53" t="s">
        <v>110</v>
      </c>
      <c r="D18" s="52" t="s">
        <v>35</v>
      </c>
      <c r="E18" s="49">
        <v>15</v>
      </c>
      <c r="F18" s="49"/>
      <c r="G18" s="55" t="s">
        <v>35</v>
      </c>
      <c r="H18" s="54">
        <f t="shared" si="6"/>
        <v>0</v>
      </c>
      <c r="I18" s="49"/>
      <c r="J18" s="49" t="s">
        <v>29</v>
      </c>
    </row>
    <row r="19" spans="1:10" ht="47.25" hidden="1" customHeight="1" x14ac:dyDescent="0.3">
      <c r="A19" s="48" t="s">
        <v>129</v>
      </c>
      <c r="B19" s="49" t="s">
        <v>124</v>
      </c>
      <c r="C19" s="53" t="s">
        <v>110</v>
      </c>
      <c r="D19" s="49">
        <v>11</v>
      </c>
      <c r="E19" s="49">
        <v>12</v>
      </c>
      <c r="F19" s="49"/>
      <c r="G19" s="54">
        <f t="shared" ref="G19" si="7">F19/D19</f>
        <v>0</v>
      </c>
      <c r="H19" s="54">
        <f t="shared" si="6"/>
        <v>0</v>
      </c>
      <c r="I19" s="49"/>
      <c r="J19" s="49" t="s">
        <v>29</v>
      </c>
    </row>
  </sheetData>
  <mergeCells count="13">
    <mergeCell ref="B8:J8"/>
    <mergeCell ref="B9:J9"/>
    <mergeCell ref="J5:J7"/>
    <mergeCell ref="B15:J15"/>
    <mergeCell ref="A3:I3"/>
    <mergeCell ref="A5:A7"/>
    <mergeCell ref="B5:B7"/>
    <mergeCell ref="C5:C7"/>
    <mergeCell ref="D5:F5"/>
    <mergeCell ref="G5:G7"/>
    <mergeCell ref="H5:H7"/>
    <mergeCell ref="I5:I7"/>
    <mergeCell ref="E6:F6"/>
  </mergeCells>
  <pageMargins left="0.70866141732283472" right="0.70866141732283472" top="0.74803149606299213" bottom="0.74803149606299213" header="0.31496062992125984" footer="0.31496062992125984"/>
  <pageSetup paperSize="9" scale="71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Приложение 1</vt:lpstr>
      <vt:lpstr>Приложение 2</vt:lpstr>
      <vt:lpstr>'Приложение 1'!Заголовки_для_печати</vt:lpstr>
      <vt:lpstr>'Приложение 1'!Область_печати</vt:lpstr>
    </vt:vector>
  </TitlesOfParts>
  <Company>Министерство финансов Мурманской области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grigorian</dc:creator>
  <cp:lastModifiedBy>Андреева Елена</cp:lastModifiedBy>
  <cp:lastPrinted>2015-02-09T11:00:12Z</cp:lastPrinted>
  <dcterms:created xsi:type="dcterms:W3CDTF">2014-04-02T06:33:30Z</dcterms:created>
  <dcterms:modified xsi:type="dcterms:W3CDTF">2015-03-04T14:10:44Z</dcterms:modified>
</cp:coreProperties>
</file>